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360" windowHeight="8355" activeTab="1"/>
  </bookViews>
  <sheets>
    <sheet name="Foglio1" sheetId="1" r:id="rId1"/>
    <sheet name="Foglio2" sheetId="2" r:id="rId2"/>
    <sheet name="Foglio3" sheetId="3" r:id="rId3"/>
  </sheets>
  <definedNames>
    <definedName name="_xlnm.Print_Area" localSheetId="1">Foglio2!$A$251:$I$279</definedName>
    <definedName name="_xlnm.Print_Titles" localSheetId="0">Foglio1!$2:$2</definedName>
  </definedNames>
  <calcPr calcId="152511"/>
</workbook>
</file>

<file path=xl/calcChain.xml><?xml version="1.0" encoding="utf-8"?>
<calcChain xmlns="http://schemas.openxmlformats.org/spreadsheetml/2006/main">
  <c r="I356" i="2" l="1"/>
  <c r="I355" i="2"/>
  <c r="I351" i="2"/>
  <c r="I345" i="2"/>
  <c r="I339" i="2"/>
  <c r="I336" i="2"/>
  <c r="I324" i="2"/>
  <c r="I316" i="2"/>
  <c r="I315" i="2"/>
  <c r="I289" i="2"/>
  <c r="I277" i="2"/>
  <c r="I216" i="2"/>
  <c r="I208" i="2"/>
  <c r="I193" i="2"/>
  <c r="I184" i="2"/>
  <c r="I183" i="2"/>
  <c r="I180" i="2"/>
  <c r="I170" i="2"/>
  <c r="I156" i="2"/>
  <c r="I134" i="2"/>
  <c r="I126" i="2"/>
  <c r="I119" i="2"/>
  <c r="I116" i="2"/>
  <c r="I103" i="2"/>
  <c r="I102" i="2"/>
  <c r="I101" i="2"/>
  <c r="I85" i="2"/>
  <c r="I76" i="2"/>
  <c r="I62" i="2"/>
  <c r="I47" i="2"/>
  <c r="I29" i="2"/>
  <c r="I26" i="2"/>
  <c r="H358" i="2"/>
  <c r="I358" i="2" s="1"/>
  <c r="H357" i="2"/>
  <c r="I357" i="2" s="1"/>
  <c r="H356" i="2"/>
  <c r="H355" i="2"/>
  <c r="H354" i="2"/>
  <c r="I354" i="2" s="1"/>
  <c r="H353" i="2"/>
  <c r="I353" i="2" s="1"/>
  <c r="H352" i="2"/>
  <c r="I352" i="2" s="1"/>
  <c r="H351" i="2"/>
  <c r="H350" i="2"/>
  <c r="I350" i="2" s="1"/>
  <c r="H345" i="2"/>
  <c r="H344" i="2"/>
  <c r="H343" i="2"/>
  <c r="H339" i="2"/>
  <c r="H337" i="2"/>
  <c r="H336" i="2"/>
  <c r="H334" i="2"/>
  <c r="H327" i="2"/>
  <c r="H324" i="2"/>
  <c r="H316" i="2"/>
  <c r="H313" i="2"/>
  <c r="I313" i="2" s="1"/>
  <c r="H312" i="2"/>
  <c r="I312" i="2" s="1"/>
  <c r="H302" i="2"/>
  <c r="I302" i="2" s="1"/>
  <c r="H298" i="2"/>
  <c r="H292" i="2"/>
  <c r="I292" i="2" s="1"/>
  <c r="H291" i="2"/>
  <c r="I291" i="2" s="1"/>
  <c r="H287" i="2"/>
  <c r="H279" i="2"/>
  <c r="H277" i="2"/>
  <c r="H276" i="2"/>
  <c r="I276" i="2" s="1"/>
  <c r="H273" i="2"/>
  <c r="H265" i="2"/>
  <c r="H260" i="2"/>
  <c r="H257" i="2"/>
  <c r="H247" i="2"/>
  <c r="I247" i="2" s="1"/>
  <c r="H243" i="2"/>
  <c r="H238" i="2"/>
  <c r="H233" i="2"/>
  <c r="H222" i="2"/>
  <c r="H215" i="2"/>
  <c r="H212" i="2"/>
  <c r="I212" i="2" s="1"/>
  <c r="H201" i="2"/>
  <c r="I201" i="2" s="1"/>
  <c r="H200" i="2"/>
  <c r="I200" i="2" s="1"/>
  <c r="H196" i="2"/>
  <c r="H193" i="2"/>
  <c r="H192" i="2"/>
  <c r="I192" i="2" s="1"/>
  <c r="H186" i="2"/>
  <c r="I186" i="2" s="1"/>
  <c r="H183" i="2"/>
  <c r="H181" i="2"/>
  <c r="I181" i="2" s="1"/>
  <c r="H180" i="2"/>
  <c r="H170" i="2"/>
  <c r="H169" i="2"/>
  <c r="H168" i="2"/>
  <c r="H165" i="2"/>
  <c r="I165" i="2" s="1"/>
  <c r="H158" i="2"/>
  <c r="I158" i="2" s="1"/>
  <c r="H155" i="2"/>
  <c r="I155" i="2" s="1"/>
  <c r="H151" i="2"/>
  <c r="H147" i="2"/>
  <c r="I147" i="2" s="1"/>
  <c r="H141" i="2"/>
  <c r="I141" i="2" s="1"/>
  <c r="H140" i="2"/>
  <c r="I140" i="2" s="1"/>
  <c r="H136" i="2"/>
  <c r="H135" i="2"/>
  <c r="I135" i="2" s="1"/>
  <c r="H134" i="2"/>
  <c r="H129" i="2"/>
  <c r="H127" i="2"/>
  <c r="I127" i="2" s="1"/>
  <c r="H126" i="2"/>
  <c r="H119" i="2"/>
  <c r="H117" i="2"/>
  <c r="H115" i="2"/>
  <c r="H114" i="2"/>
  <c r="H111" i="2"/>
  <c r="H104" i="2"/>
  <c r="H103" i="2"/>
  <c r="H102" i="2"/>
  <c r="H101" i="2"/>
  <c r="H87" i="2"/>
  <c r="I87" i="2" s="1"/>
  <c r="H77" i="2"/>
  <c r="H76" i="2"/>
  <c r="H74" i="2"/>
  <c r="I74" i="2" s="1"/>
  <c r="H73" i="2"/>
  <c r="I73" i="2" s="1"/>
  <c r="H63" i="2"/>
  <c r="I63" i="2" s="1"/>
  <c r="H62" i="2"/>
  <c r="H61" i="2"/>
  <c r="I61" i="2" s="1"/>
  <c r="H54" i="2"/>
  <c r="I54" i="2" s="1"/>
  <c r="H53" i="2"/>
  <c r="H47" i="2"/>
  <c r="H42" i="2"/>
  <c r="H41" i="2"/>
  <c r="I41" i="2" s="1"/>
  <c r="H38" i="2"/>
  <c r="H6" i="2"/>
  <c r="H13" i="2"/>
  <c r="H19" i="2"/>
  <c r="I19" i="2" s="1"/>
  <c r="H22" i="2"/>
  <c r="I22" i="2" s="1"/>
  <c r="H24" i="2"/>
  <c r="H26" i="2"/>
  <c r="H30" i="2"/>
  <c r="I30" i="2" s="1"/>
  <c r="H32" i="2"/>
  <c r="I32" i="2" s="1"/>
  <c r="H34" i="2"/>
  <c r="F318" i="2"/>
  <c r="F293" i="2"/>
  <c r="F280" i="2"/>
  <c r="F249" i="2"/>
  <c r="F234" i="2"/>
  <c r="F218" i="2"/>
  <c r="F204" i="2"/>
  <c r="F188" i="2"/>
  <c r="F172" i="2"/>
  <c r="F160" i="2"/>
  <c r="F142" i="2"/>
  <c r="F121" i="2"/>
  <c r="F106" i="2"/>
  <c r="F78" i="2"/>
  <c r="F49" i="2"/>
  <c r="F35" i="2"/>
  <c r="G359" i="2"/>
  <c r="G346" i="2"/>
  <c r="G344" i="2"/>
  <c r="I344" i="2" s="1"/>
  <c r="G343" i="2"/>
  <c r="G338" i="2"/>
  <c r="G337" i="2"/>
  <c r="I337" i="2" s="1"/>
  <c r="G335" i="2"/>
  <c r="G334" i="2"/>
  <c r="I334" i="2" s="1"/>
  <c r="G330" i="2"/>
  <c r="H330" i="2" s="1"/>
  <c r="G329" i="2"/>
  <c r="H329" i="2" s="1"/>
  <c r="G328" i="2"/>
  <c r="G327" i="2"/>
  <c r="G326" i="2"/>
  <c r="G325" i="2"/>
  <c r="H325" i="2" s="1"/>
  <c r="I325" i="2" s="1"/>
  <c r="G324" i="2"/>
  <c r="G323" i="2"/>
  <c r="G322" i="2"/>
  <c r="H322" i="2" s="1"/>
  <c r="G321" i="2"/>
  <c r="H321" i="2" s="1"/>
  <c r="G317" i="2"/>
  <c r="H317" i="2" s="1"/>
  <c r="G315" i="2"/>
  <c r="H315" i="2" s="1"/>
  <c r="G314" i="2"/>
  <c r="G313" i="2"/>
  <c r="G312" i="2"/>
  <c r="G311" i="2"/>
  <c r="H311" i="2" s="1"/>
  <c r="G310" i="2"/>
  <c r="G306" i="2"/>
  <c r="G305" i="2"/>
  <c r="G304" i="2"/>
  <c r="H304" i="2" s="1"/>
  <c r="G303" i="2"/>
  <c r="G302" i="2"/>
  <c r="G298" i="2"/>
  <c r="I298" i="2" s="1"/>
  <c r="G297" i="2"/>
  <c r="G296" i="2"/>
  <c r="G292" i="2"/>
  <c r="G290" i="2"/>
  <c r="G289" i="2"/>
  <c r="H289" i="2" s="1"/>
  <c r="G288" i="2"/>
  <c r="G287" i="2"/>
  <c r="I287" i="2" s="1"/>
  <c r="G286" i="2"/>
  <c r="H286" i="2" s="1"/>
  <c r="I286" i="2" s="1"/>
  <c r="G285" i="2"/>
  <c r="H285" i="2" s="1"/>
  <c r="G284" i="2"/>
  <c r="G283" i="2"/>
  <c r="H283" i="2" s="1"/>
  <c r="G279" i="2"/>
  <c r="G278" i="2"/>
  <c r="H278" i="2" s="1"/>
  <c r="I278" i="2" s="1"/>
  <c r="G274" i="2"/>
  <c r="H274" i="2" s="1"/>
  <c r="G273" i="2"/>
  <c r="G272" i="2"/>
  <c r="H272" i="2" s="1"/>
  <c r="G271" i="2"/>
  <c r="G270" i="2"/>
  <c r="H270" i="2" s="1"/>
  <c r="G269" i="2"/>
  <c r="H269" i="2" s="1"/>
  <c r="I269" i="2" s="1"/>
  <c r="G268" i="2"/>
  <c r="H268" i="2" s="1"/>
  <c r="G267" i="2"/>
  <c r="G266" i="2"/>
  <c r="H266" i="2" s="1"/>
  <c r="G265" i="2"/>
  <c r="I265" i="2" s="1"/>
  <c r="G264" i="2"/>
  <c r="H264" i="2" s="1"/>
  <c r="G263" i="2"/>
  <c r="G262" i="2"/>
  <c r="H262" i="2" s="1"/>
  <c r="G261" i="2"/>
  <c r="H261" i="2" s="1"/>
  <c r="I261" i="2" s="1"/>
  <c r="G260" i="2"/>
  <c r="G259" i="2"/>
  <c r="G258" i="2"/>
  <c r="H258" i="2" s="1"/>
  <c r="G257" i="2"/>
  <c r="G256" i="2"/>
  <c r="H256" i="2" s="1"/>
  <c r="H254" i="2"/>
  <c r="H253" i="2"/>
  <c r="G248" i="2"/>
  <c r="H248" i="2" s="1"/>
  <c r="G246" i="2"/>
  <c r="H246" i="2" s="1"/>
  <c r="G245" i="2"/>
  <c r="G244" i="2"/>
  <c r="H244" i="2" s="1"/>
  <c r="G243" i="2"/>
  <c r="I243" i="2" s="1"/>
  <c r="G242" i="2"/>
  <c r="H242" i="2" s="1"/>
  <c r="G241" i="2"/>
  <c r="G240" i="2"/>
  <c r="G239" i="2"/>
  <c r="G238" i="2"/>
  <c r="G237" i="2"/>
  <c r="G233" i="2"/>
  <c r="G232" i="2"/>
  <c r="H232" i="2" s="1"/>
  <c r="G231" i="2"/>
  <c r="H231" i="2" s="1"/>
  <c r="I231" i="2" s="1"/>
  <c r="G230" i="2"/>
  <c r="H230" i="2" s="1"/>
  <c r="I230" i="2" s="1"/>
  <c r="G229" i="2"/>
  <c r="G228" i="2"/>
  <c r="H228" i="2" s="1"/>
  <c r="G227" i="2"/>
  <c r="G226" i="2"/>
  <c r="H226" i="2" s="1"/>
  <c r="G225" i="2"/>
  <c r="G224" i="2"/>
  <c r="H224" i="2" s="1"/>
  <c r="G223" i="2"/>
  <c r="H223" i="2" s="1"/>
  <c r="I223" i="2" s="1"/>
  <c r="G222" i="2"/>
  <c r="I222" i="2" s="1"/>
  <c r="G221" i="2"/>
  <c r="G217" i="2"/>
  <c r="G216" i="2"/>
  <c r="H216" i="2" s="1"/>
  <c r="G215" i="2"/>
  <c r="G214" i="2"/>
  <c r="G213" i="2"/>
  <c r="H213" i="2" s="1"/>
  <c r="I213" i="2" s="1"/>
  <c r="G212" i="2"/>
  <c r="G211" i="2"/>
  <c r="H211" i="2" s="1"/>
  <c r="G210" i="2"/>
  <c r="G209" i="2"/>
  <c r="G208" i="2"/>
  <c r="H208" i="2" s="1"/>
  <c r="G207" i="2"/>
  <c r="H207" i="2" s="1"/>
  <c r="G203" i="2"/>
  <c r="G202" i="2"/>
  <c r="H202" i="2" s="1"/>
  <c r="I202" i="2" s="1"/>
  <c r="G201" i="2"/>
  <c r="G199" i="2"/>
  <c r="G198" i="2"/>
  <c r="H198" i="2" s="1"/>
  <c r="G197" i="2"/>
  <c r="G196" i="2"/>
  <c r="G195" i="2"/>
  <c r="G194" i="2"/>
  <c r="H194" i="2" s="1"/>
  <c r="G193" i="2"/>
  <c r="G192" i="2"/>
  <c r="G191" i="2"/>
  <c r="G187" i="2"/>
  <c r="G185" i="2"/>
  <c r="G184" i="2"/>
  <c r="H184" i="2" s="1"/>
  <c r="G183" i="2"/>
  <c r="G182" i="2"/>
  <c r="H182" i="2" s="1"/>
  <c r="G181" i="2"/>
  <c r="G180" i="2"/>
  <c r="G179" i="2"/>
  <c r="G178" i="2"/>
  <c r="G177" i="2"/>
  <c r="G176" i="2"/>
  <c r="H176" i="2" s="1"/>
  <c r="G175" i="2"/>
  <c r="H175" i="2" s="1"/>
  <c r="G171" i="2"/>
  <c r="G169" i="2"/>
  <c r="I169" i="2" s="1"/>
  <c r="G168" i="2"/>
  <c r="G167" i="2"/>
  <c r="G166" i="2"/>
  <c r="H166" i="2" s="1"/>
  <c r="G164" i="2"/>
  <c r="G163" i="2"/>
  <c r="G159" i="2"/>
  <c r="H159" i="2" s="1"/>
  <c r="G157" i="2"/>
  <c r="G156" i="2"/>
  <c r="H156" i="2" s="1"/>
  <c r="G155" i="2"/>
  <c r="G154" i="2"/>
  <c r="G153" i="2"/>
  <c r="G152" i="2"/>
  <c r="H152" i="2" s="1"/>
  <c r="G151" i="2"/>
  <c r="G150" i="2"/>
  <c r="G149" i="2"/>
  <c r="G148" i="2"/>
  <c r="H148" i="2" s="1"/>
  <c r="I148" i="2" s="1"/>
  <c r="G147" i="2"/>
  <c r="G146" i="2"/>
  <c r="G145" i="2"/>
  <c r="H145" i="2" s="1"/>
  <c r="G139" i="2"/>
  <c r="G138" i="2"/>
  <c r="H138" i="2" s="1"/>
  <c r="G137" i="2"/>
  <c r="G136" i="2"/>
  <c r="G135" i="2"/>
  <c r="G134" i="2"/>
  <c r="G133" i="2"/>
  <c r="G132" i="2"/>
  <c r="H132" i="2" s="1"/>
  <c r="G131" i="2"/>
  <c r="H131" i="2" s="1"/>
  <c r="G130" i="2"/>
  <c r="H130" i="2" s="1"/>
  <c r="G129" i="2"/>
  <c r="I129" i="2" s="1"/>
  <c r="G128" i="2"/>
  <c r="H128" i="2" s="1"/>
  <c r="G127" i="2"/>
  <c r="G126" i="2"/>
  <c r="G125" i="2"/>
  <c r="G124" i="2"/>
  <c r="G120" i="2"/>
  <c r="H120" i="2" s="1"/>
  <c r="G118" i="2"/>
  <c r="H118" i="2" s="1"/>
  <c r="G117" i="2"/>
  <c r="G116" i="2"/>
  <c r="H116" i="2" s="1"/>
  <c r="G115" i="2"/>
  <c r="I115" i="2" s="1"/>
  <c r="G114" i="2"/>
  <c r="G113" i="2"/>
  <c r="H113" i="2" s="1"/>
  <c r="G112" i="2"/>
  <c r="H112" i="2" s="1"/>
  <c r="G111" i="2"/>
  <c r="I111" i="2" s="1"/>
  <c r="G110" i="2"/>
  <c r="G109" i="2"/>
  <c r="H109" i="2" s="1"/>
  <c r="G105" i="2"/>
  <c r="G104" i="2"/>
  <c r="I104" i="2" s="1"/>
  <c r="G103" i="2"/>
  <c r="G100" i="2"/>
  <c r="G99" i="2"/>
  <c r="G98" i="2"/>
  <c r="H98" i="2" s="1"/>
  <c r="I98" i="2" s="1"/>
  <c r="G97" i="2"/>
  <c r="G96" i="2"/>
  <c r="G95" i="2"/>
  <c r="G94" i="2"/>
  <c r="H94" i="2" s="1"/>
  <c r="I94" i="2" s="1"/>
  <c r="G93" i="2"/>
  <c r="H93" i="2" s="1"/>
  <c r="I93" i="2" s="1"/>
  <c r="G92" i="2"/>
  <c r="G91" i="2"/>
  <c r="H91" i="2" s="1"/>
  <c r="G90" i="2"/>
  <c r="G89" i="2"/>
  <c r="G88" i="2"/>
  <c r="H88" i="2" s="1"/>
  <c r="G87" i="2"/>
  <c r="G86" i="2"/>
  <c r="H86" i="2" s="1"/>
  <c r="I86" i="2" s="1"/>
  <c r="G85" i="2"/>
  <c r="H85" i="2" s="1"/>
  <c r="G84" i="2"/>
  <c r="G83" i="2"/>
  <c r="G82" i="2"/>
  <c r="H82" i="2" s="1"/>
  <c r="I82" i="2" s="1"/>
  <c r="G81" i="2"/>
  <c r="G77" i="2"/>
  <c r="I77" i="2" s="1"/>
  <c r="G75" i="2"/>
  <c r="H75" i="2" s="1"/>
  <c r="G74" i="2"/>
  <c r="G73" i="2"/>
  <c r="G72" i="2"/>
  <c r="H72" i="2" s="1"/>
  <c r="G71" i="2"/>
  <c r="G70" i="2"/>
  <c r="H70" i="2" s="1"/>
  <c r="G69" i="2"/>
  <c r="H69" i="2" s="1"/>
  <c r="I69" i="2" s="1"/>
  <c r="G65" i="2"/>
  <c r="H65" i="2" s="1"/>
  <c r="G64" i="2"/>
  <c r="G63" i="2"/>
  <c r="G62" i="2"/>
  <c r="G60" i="2"/>
  <c r="H60" i="2" s="1"/>
  <c r="G59" i="2"/>
  <c r="G58" i="2"/>
  <c r="H58" i="2" s="1"/>
  <c r="G57" i="2"/>
  <c r="H57" i="2" s="1"/>
  <c r="G56" i="2"/>
  <c r="G55" i="2"/>
  <c r="G54" i="2"/>
  <c r="G53" i="2"/>
  <c r="G52" i="2"/>
  <c r="G48" i="2"/>
  <c r="H48" i="2" s="1"/>
  <c r="G46" i="2"/>
  <c r="G45" i="2"/>
  <c r="G44" i="2"/>
  <c r="H44" i="2" s="1"/>
  <c r="I44" i="2" s="1"/>
  <c r="G43" i="2"/>
  <c r="G42" i="2"/>
  <c r="I42" i="2" s="1"/>
  <c r="G41" i="2"/>
  <c r="G40" i="2"/>
  <c r="H40" i="2" s="1"/>
  <c r="G39" i="2"/>
  <c r="H39" i="2" s="1"/>
  <c r="G38" i="2"/>
  <c r="G34" i="2"/>
  <c r="I34" i="2" s="1"/>
  <c r="G33" i="2"/>
  <c r="H33" i="2" s="1"/>
  <c r="G31" i="2"/>
  <c r="H31" i="2" s="1"/>
  <c r="I31" i="2" s="1"/>
  <c r="G30" i="2"/>
  <c r="G29" i="2"/>
  <c r="H29" i="2" s="1"/>
  <c r="G28" i="2"/>
  <c r="G27" i="2"/>
  <c r="G26" i="2"/>
  <c r="G25" i="2"/>
  <c r="H25" i="2" s="1"/>
  <c r="G24" i="2"/>
  <c r="G23" i="2"/>
  <c r="G22" i="2"/>
  <c r="G21" i="2"/>
  <c r="H21" i="2" s="1"/>
  <c r="I21" i="2" s="1"/>
  <c r="G20" i="2"/>
  <c r="G18" i="2"/>
  <c r="H18" i="2" s="1"/>
  <c r="G16" i="2"/>
  <c r="H16" i="2" s="1"/>
  <c r="G15" i="2"/>
  <c r="H15" i="2" s="1"/>
  <c r="G14" i="2"/>
  <c r="H14" i="2" s="1"/>
  <c r="I14" i="2" s="1"/>
  <c r="G13" i="2"/>
  <c r="I13" i="2" s="1"/>
  <c r="G12" i="2"/>
  <c r="H12" i="2" s="1"/>
  <c r="I12" i="2" s="1"/>
  <c r="G11" i="2"/>
  <c r="H11" i="2" s="1"/>
  <c r="I11" i="2" s="1"/>
  <c r="G10" i="2"/>
  <c r="G9" i="2"/>
  <c r="H9" i="2" s="1"/>
  <c r="G8" i="2"/>
  <c r="H8" i="2" s="1"/>
  <c r="G7" i="2"/>
  <c r="G6" i="2"/>
  <c r="I6" i="2" s="1"/>
  <c r="G5" i="2"/>
  <c r="H5" i="2" s="1"/>
  <c r="F359" i="1"/>
  <c r="F105" i="1"/>
  <c r="F104" i="1"/>
  <c r="F217" i="1"/>
  <c r="F216" i="1"/>
  <c r="F215" i="1"/>
  <c r="F214" i="1"/>
  <c r="F85" i="1"/>
  <c r="F335" i="1"/>
  <c r="F337" i="1"/>
  <c r="F338" i="1"/>
  <c r="F334" i="1"/>
  <c r="F340" i="1" s="1"/>
  <c r="F246" i="1"/>
  <c r="F240" i="1"/>
  <c r="F239" i="1"/>
  <c r="F306" i="1"/>
  <c r="F298" i="1"/>
  <c r="F238" i="1"/>
  <c r="F241" i="1"/>
  <c r="F242" i="1"/>
  <c r="F243" i="1"/>
  <c r="F244" i="1"/>
  <c r="F245" i="1"/>
  <c r="F247" i="1"/>
  <c r="F248" i="1"/>
  <c r="F168" i="1"/>
  <c r="F48" i="1"/>
  <c r="F39" i="1"/>
  <c r="F40" i="1"/>
  <c r="F41" i="1"/>
  <c r="F42" i="1"/>
  <c r="F43" i="1"/>
  <c r="F44" i="1"/>
  <c r="F45" i="1"/>
  <c r="F46" i="1"/>
  <c r="F47" i="1"/>
  <c r="F6" i="1"/>
  <c r="F7" i="1"/>
  <c r="F8" i="1"/>
  <c r="F9" i="1"/>
  <c r="F10" i="1"/>
  <c r="F11" i="1"/>
  <c r="F12" i="1"/>
  <c r="F13" i="1"/>
  <c r="F14" i="1"/>
  <c r="F15" i="1"/>
  <c r="F16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8" i="1"/>
  <c r="F52" i="1"/>
  <c r="F53" i="1"/>
  <c r="F54" i="1"/>
  <c r="F66" i="1" s="1"/>
  <c r="F55" i="1"/>
  <c r="F56" i="1"/>
  <c r="F57" i="1"/>
  <c r="F58" i="1"/>
  <c r="F59" i="1"/>
  <c r="F60" i="1"/>
  <c r="F62" i="1"/>
  <c r="F63" i="1"/>
  <c r="F64" i="1"/>
  <c r="F65" i="1"/>
  <c r="F69" i="1"/>
  <c r="F70" i="1"/>
  <c r="F71" i="1"/>
  <c r="F72" i="1"/>
  <c r="F73" i="1"/>
  <c r="F74" i="1"/>
  <c r="F75" i="1"/>
  <c r="F78" i="1" s="1"/>
  <c r="F76" i="1"/>
  <c r="F77" i="1"/>
  <c r="F81" i="1"/>
  <c r="F82" i="1"/>
  <c r="F83" i="1"/>
  <c r="F84" i="1"/>
  <c r="F86" i="1"/>
  <c r="F87" i="1"/>
  <c r="F106" i="1" s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5" i="1"/>
  <c r="F146" i="1"/>
  <c r="F160" i="1" s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3" i="1"/>
  <c r="F164" i="1"/>
  <c r="F166" i="1"/>
  <c r="F167" i="1"/>
  <c r="F169" i="1"/>
  <c r="F170" i="1"/>
  <c r="F171" i="1"/>
  <c r="F175" i="1"/>
  <c r="F188" i="1" s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91" i="1"/>
  <c r="F192" i="1"/>
  <c r="F193" i="1"/>
  <c r="F194" i="1"/>
  <c r="F195" i="1"/>
  <c r="F196" i="1"/>
  <c r="F197" i="1"/>
  <c r="F198" i="1"/>
  <c r="F199" i="1"/>
  <c r="F200" i="1"/>
  <c r="F203" i="1"/>
  <c r="F207" i="1"/>
  <c r="F208" i="1"/>
  <c r="F209" i="1"/>
  <c r="F210" i="1"/>
  <c r="F211" i="1"/>
  <c r="F212" i="1"/>
  <c r="F213" i="1"/>
  <c r="F221" i="1"/>
  <c r="F234" i="1" s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7" i="1"/>
  <c r="F249" i="1" s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3" i="1"/>
  <c r="F284" i="1"/>
  <c r="F285" i="1"/>
  <c r="F286" i="1"/>
  <c r="F287" i="1"/>
  <c r="F288" i="1"/>
  <c r="F289" i="1"/>
  <c r="F290" i="1"/>
  <c r="F291" i="1"/>
  <c r="F292" i="1"/>
  <c r="F296" i="1"/>
  <c r="F297" i="1"/>
  <c r="F299" i="1" s="1"/>
  <c r="F302" i="1"/>
  <c r="F303" i="1"/>
  <c r="F304" i="1"/>
  <c r="F305" i="1"/>
  <c r="F310" i="1"/>
  <c r="F311" i="1"/>
  <c r="F312" i="1"/>
  <c r="F313" i="1"/>
  <c r="F314" i="1"/>
  <c r="F315" i="1"/>
  <c r="F316" i="1"/>
  <c r="F317" i="1"/>
  <c r="F321" i="1"/>
  <c r="F322" i="1"/>
  <c r="F323" i="1"/>
  <c r="F324" i="1"/>
  <c r="F325" i="1"/>
  <c r="F326" i="1"/>
  <c r="F327" i="1"/>
  <c r="F328" i="1"/>
  <c r="F329" i="1"/>
  <c r="F330" i="1"/>
  <c r="F201" i="1"/>
  <c r="F202" i="1"/>
  <c r="F204" i="1" s="1"/>
  <c r="F343" i="1"/>
  <c r="F344" i="1"/>
  <c r="F347" i="1" s="1"/>
  <c r="F346" i="1"/>
  <c r="F5" i="1"/>
  <c r="F172" i="1"/>
  <c r="F360" i="1"/>
  <c r="F307" i="1"/>
  <c r="F293" i="1"/>
  <c r="I229" i="2" l="1"/>
  <c r="I240" i="2"/>
  <c r="I83" i="2"/>
  <c r="I153" i="2"/>
  <c r="I210" i="2"/>
  <c r="F142" i="1"/>
  <c r="I20" i="2"/>
  <c r="H20" i="2"/>
  <c r="H28" i="2"/>
  <c r="I28" i="2" s="1"/>
  <c r="I60" i="2"/>
  <c r="I84" i="2"/>
  <c r="I146" i="2"/>
  <c r="H167" i="2"/>
  <c r="I167" i="2"/>
  <c r="H179" i="2"/>
  <c r="I179" i="2"/>
  <c r="I199" i="2"/>
  <c r="H241" i="2"/>
  <c r="I241" i="2" s="1"/>
  <c r="H263" i="2"/>
  <c r="I263" i="2"/>
  <c r="H271" i="2"/>
  <c r="I271" i="2" s="1"/>
  <c r="G299" i="2"/>
  <c r="G35" i="2"/>
  <c r="H100" i="2"/>
  <c r="I100" i="2" s="1"/>
  <c r="H137" i="2"/>
  <c r="I137" i="2" s="1"/>
  <c r="H153" i="2"/>
  <c r="H199" i="2"/>
  <c r="I65" i="2"/>
  <c r="I211" i="2"/>
  <c r="I262" i="2"/>
  <c r="I53" i="2"/>
  <c r="I114" i="2"/>
  <c r="I168" i="2"/>
  <c r="F362" i="2"/>
  <c r="H52" i="2"/>
  <c r="I52" i="2" s="1"/>
  <c r="H90" i="2"/>
  <c r="I90" i="2" s="1"/>
  <c r="H154" i="2"/>
  <c r="I154" i="2" s="1"/>
  <c r="H221" i="2"/>
  <c r="I221" i="2" s="1"/>
  <c r="H239" i="2"/>
  <c r="I239" i="2" s="1"/>
  <c r="H297" i="2"/>
  <c r="I297" i="2" s="1"/>
  <c r="H314" i="2"/>
  <c r="I314" i="2" s="1"/>
  <c r="I48" i="2"/>
  <c r="I120" i="2"/>
  <c r="I138" i="2"/>
  <c r="I266" i="2"/>
  <c r="I321" i="2"/>
  <c r="I124" i="2"/>
  <c r="H296" i="2"/>
  <c r="I296" i="2" s="1"/>
  <c r="H240" i="2"/>
  <c r="I166" i="2"/>
  <c r="F35" i="1"/>
  <c r="F218" i="1"/>
  <c r="F49" i="1"/>
  <c r="I55" i="2"/>
  <c r="H105" i="2"/>
  <c r="I105" i="2" s="1"/>
  <c r="I128" i="2"/>
  <c r="I136" i="2"/>
  <c r="H149" i="2"/>
  <c r="I149" i="2"/>
  <c r="H157" i="2"/>
  <c r="I157" i="2" s="1"/>
  <c r="I182" i="2"/>
  <c r="H203" i="2"/>
  <c r="I203" i="2"/>
  <c r="H214" i="2"/>
  <c r="I214" i="2"/>
  <c r="I225" i="2"/>
  <c r="I233" i="2"/>
  <c r="H288" i="2"/>
  <c r="I288" i="2" s="1"/>
  <c r="I303" i="2"/>
  <c r="H326" i="2"/>
  <c r="I326" i="2" s="1"/>
  <c r="H338" i="2"/>
  <c r="I338" i="2"/>
  <c r="H23" i="2"/>
  <c r="I23" i="2" s="1"/>
  <c r="H10" i="2"/>
  <c r="I10" i="2" s="1"/>
  <c r="H43" i="2"/>
  <c r="I43" i="2" s="1"/>
  <c r="H64" i="2"/>
  <c r="I64" i="2" s="1"/>
  <c r="H92" i="2"/>
  <c r="I92" i="2" s="1"/>
  <c r="H171" i="2"/>
  <c r="I171" i="2" s="1"/>
  <c r="H225" i="2"/>
  <c r="I18" i="2"/>
  <c r="I72" i="2"/>
  <c r="I194" i="2"/>
  <c r="I244" i="2"/>
  <c r="I270" i="2"/>
  <c r="I304" i="2"/>
  <c r="I91" i="2"/>
  <c r="I330" i="2"/>
  <c r="I9" i="2"/>
  <c r="I257" i="2"/>
  <c r="I327" i="2"/>
  <c r="I343" i="2"/>
  <c r="H55" i="2"/>
  <c r="H95" i="2"/>
  <c r="I95" i="2" s="1"/>
  <c r="H133" i="2"/>
  <c r="I133" i="2" s="1"/>
  <c r="H146" i="2"/>
  <c r="H191" i="2"/>
  <c r="I191" i="2" s="1"/>
  <c r="H210" i="2"/>
  <c r="H284" i="2"/>
  <c r="I284" i="2" s="1"/>
  <c r="H303" i="2"/>
  <c r="I39" i="2"/>
  <c r="I57" i="2"/>
  <c r="I75" i="2"/>
  <c r="I175" i="2"/>
  <c r="I198" i="2"/>
  <c r="I329" i="2"/>
  <c r="I99" i="2"/>
  <c r="I132" i="2"/>
  <c r="I322" i="2"/>
  <c r="G360" i="2"/>
  <c r="H359" i="2"/>
  <c r="I359" i="2"/>
  <c r="H99" i="2"/>
  <c r="I33" i="2"/>
  <c r="I96" i="2"/>
  <c r="I117" i="2"/>
  <c r="I207" i="2"/>
  <c r="H245" i="2"/>
  <c r="I245" i="2"/>
  <c r="H259" i="2"/>
  <c r="I259" i="2"/>
  <c r="I15" i="2"/>
  <c r="I25" i="2"/>
  <c r="H81" i="2"/>
  <c r="I81" i="2"/>
  <c r="H89" i="2"/>
  <c r="I89" i="2"/>
  <c r="H97" i="2"/>
  <c r="I97" i="2"/>
  <c r="I118" i="2"/>
  <c r="I151" i="2"/>
  <c r="G172" i="2"/>
  <c r="I196" i="2"/>
  <c r="H227" i="2"/>
  <c r="I227" i="2"/>
  <c r="I238" i="2"/>
  <c r="I246" i="2"/>
  <c r="I260" i="2"/>
  <c r="I268" i="2"/>
  <c r="I279" i="2"/>
  <c r="G307" i="2"/>
  <c r="H305" i="2"/>
  <c r="I305" i="2" s="1"/>
  <c r="I317" i="2"/>
  <c r="H328" i="2"/>
  <c r="I328" i="2"/>
  <c r="H45" i="2"/>
  <c r="I45" i="2" s="1"/>
  <c r="H56" i="2"/>
  <c r="I56" i="2" s="1"/>
  <c r="H83" i="2"/>
  <c r="H96" i="2"/>
  <c r="H124" i="2"/>
  <c r="H163" i="2"/>
  <c r="I163" i="2" s="1"/>
  <c r="H229" i="2"/>
  <c r="H323" i="2"/>
  <c r="I323" i="2" s="1"/>
  <c r="I5" i="2"/>
  <c r="I40" i="2"/>
  <c r="I58" i="2"/>
  <c r="I112" i="2"/>
  <c r="I130" i="2"/>
  <c r="I152" i="2"/>
  <c r="I176" i="2"/>
  <c r="I226" i="2"/>
  <c r="I248" i="2"/>
  <c r="I311" i="2"/>
  <c r="H71" i="2"/>
  <c r="I71" i="2" s="1"/>
  <c r="I145" i="2"/>
  <c r="H187" i="2"/>
  <c r="I187" i="2" s="1"/>
  <c r="G318" i="2"/>
  <c r="H310" i="2"/>
  <c r="I310" i="2" s="1"/>
  <c r="H27" i="2"/>
  <c r="I27" i="2" s="1"/>
  <c r="I273" i="2"/>
  <c r="I24" i="2"/>
  <c r="I88" i="2"/>
  <c r="I109" i="2"/>
  <c r="I150" i="2"/>
  <c r="I159" i="2"/>
  <c r="H195" i="2"/>
  <c r="I195" i="2"/>
  <c r="I215" i="2"/>
  <c r="H237" i="2"/>
  <c r="I237" i="2"/>
  <c r="H267" i="2"/>
  <c r="I267" i="2"/>
  <c r="F331" i="1"/>
  <c r="F280" i="1"/>
  <c r="F121" i="1"/>
  <c r="I8" i="2"/>
  <c r="I16" i="2"/>
  <c r="I38" i="2"/>
  <c r="I70" i="2"/>
  <c r="H139" i="2"/>
  <c r="I139" i="2" s="1"/>
  <c r="I164" i="2"/>
  <c r="H177" i="2"/>
  <c r="I177" i="2"/>
  <c r="H185" i="2"/>
  <c r="I185" i="2" s="1"/>
  <c r="H197" i="2"/>
  <c r="I197" i="2"/>
  <c r="H209" i="2"/>
  <c r="I209" i="2"/>
  <c r="H217" i="2"/>
  <c r="I217" i="2"/>
  <c r="I228" i="2"/>
  <c r="I283" i="2"/>
  <c r="H306" i="2"/>
  <c r="I306" i="2"/>
  <c r="G347" i="2"/>
  <c r="H346" i="2"/>
  <c r="I346" i="2" s="1"/>
  <c r="H7" i="2"/>
  <c r="I7" i="2" s="1"/>
  <c r="H46" i="2"/>
  <c r="I46" i="2" s="1"/>
  <c r="H59" i="2"/>
  <c r="I59" i="2" s="1"/>
  <c r="H84" i="2"/>
  <c r="H110" i="2"/>
  <c r="I110" i="2" s="1"/>
  <c r="H125" i="2"/>
  <c r="I125" i="2" s="1"/>
  <c r="H150" i="2"/>
  <c r="H164" i="2"/>
  <c r="H178" i="2"/>
  <c r="I178" i="2" s="1"/>
  <c r="H290" i="2"/>
  <c r="I290" i="2" s="1"/>
  <c r="I113" i="2"/>
  <c r="I131" i="2"/>
  <c r="I258" i="2"/>
  <c r="I285" i="2"/>
  <c r="G340" i="2"/>
  <c r="H335" i="2"/>
  <c r="I335" i="2" s="1"/>
  <c r="I224" i="2"/>
  <c r="I232" i="2"/>
  <c r="I242" i="2"/>
  <c r="I256" i="2"/>
  <c r="I264" i="2"/>
  <c r="I272" i="2"/>
  <c r="H275" i="2"/>
  <c r="I275" i="2" s="1"/>
  <c r="I274" i="2"/>
  <c r="I253" i="2"/>
  <c r="H255" i="2"/>
  <c r="I255" i="2" s="1"/>
  <c r="I254" i="2"/>
  <c r="H252" i="2"/>
  <c r="I252" i="2" s="1"/>
  <c r="G49" i="2"/>
  <c r="G234" i="2"/>
  <c r="G280" i="2"/>
  <c r="G78" i="2"/>
  <c r="G142" i="2"/>
  <c r="G188" i="2"/>
  <c r="G204" i="2"/>
  <c r="G249" i="2"/>
  <c r="G106" i="2"/>
  <c r="G121" i="2"/>
  <c r="G218" i="2"/>
  <c r="G293" i="2"/>
  <c r="G331" i="2"/>
  <c r="G66" i="2"/>
  <c r="G160" i="2"/>
  <c r="F318" i="1"/>
  <c r="H106" i="2" l="1"/>
  <c r="I106" i="2"/>
  <c r="H249" i="2"/>
  <c r="I249" i="2" s="1"/>
  <c r="H318" i="2"/>
  <c r="I318" i="2"/>
  <c r="H160" i="2"/>
  <c r="I160" i="2"/>
  <c r="H204" i="2"/>
  <c r="I204" i="2"/>
  <c r="H360" i="2"/>
  <c r="I360" i="2" s="1"/>
  <c r="H35" i="2"/>
  <c r="I35" i="2" s="1"/>
  <c r="H172" i="2"/>
  <c r="I172" i="2" s="1"/>
  <c r="H142" i="2"/>
  <c r="I142" i="2"/>
  <c r="H293" i="2"/>
  <c r="I293" i="2"/>
  <c r="H78" i="2"/>
  <c r="I78" i="2" s="1"/>
  <c r="H307" i="2"/>
  <c r="I307" i="2" s="1"/>
  <c r="H299" i="2"/>
  <c r="I299" i="2"/>
  <c r="H66" i="2"/>
  <c r="I66" i="2" s="1"/>
  <c r="H331" i="2"/>
  <c r="I331" i="2" s="1"/>
  <c r="H340" i="2"/>
  <c r="I340" i="2" s="1"/>
  <c r="H49" i="2"/>
  <c r="I49" i="2" s="1"/>
  <c r="F362" i="1"/>
  <c r="H188" i="2"/>
  <c r="I188" i="2"/>
  <c r="H218" i="2"/>
  <c r="I218" i="2" s="1"/>
  <c r="H121" i="2"/>
  <c r="I121" i="2" s="1"/>
  <c r="H234" i="2"/>
  <c r="I234" i="2"/>
  <c r="H347" i="2"/>
  <c r="I347" i="2" s="1"/>
  <c r="H280" i="2"/>
  <c r="I280" i="2" s="1"/>
  <c r="G362" i="2"/>
  <c r="I362" i="2" l="1"/>
  <c r="G365" i="2"/>
  <c r="H362" i="2"/>
  <c r="G367" i="2" s="1"/>
  <c r="G368" i="2" l="1"/>
</calcChain>
</file>

<file path=xl/sharedStrings.xml><?xml version="1.0" encoding="utf-8"?>
<sst xmlns="http://schemas.openxmlformats.org/spreadsheetml/2006/main" count="1907" uniqueCount="629">
  <si>
    <t>Lotto</t>
  </si>
  <si>
    <t>Descrizione</t>
  </si>
  <si>
    <t>Unità di misura</t>
  </si>
  <si>
    <t xml:space="preserve">Azienda Ospedaliera  Catanzaro </t>
  </si>
  <si>
    <t>1.1</t>
  </si>
  <si>
    <t>test</t>
  </si>
  <si>
    <t>1.2</t>
  </si>
  <si>
    <t>1.3</t>
  </si>
  <si>
    <t>1.4</t>
  </si>
  <si>
    <t>1.5</t>
  </si>
  <si>
    <t>1.6</t>
  </si>
  <si>
    <t>1.7</t>
  </si>
  <si>
    <t>Prove di compatibilità</t>
  </si>
  <si>
    <t>1.8</t>
  </si>
  <si>
    <t>1.10</t>
  </si>
  <si>
    <t>1.13</t>
  </si>
  <si>
    <t>1.14</t>
  </si>
  <si>
    <t>Controllo di qualità strumentale</t>
  </si>
  <si>
    <t>VEQ</t>
  </si>
  <si>
    <t>…</t>
  </si>
  <si>
    <t>Antisieri liquidi per l’esecuzione in manuale dei gruppi sanguigni e del Test di Coombs:</t>
  </si>
  <si>
    <t>Fenotipo Rh (anti-C, anti-c, anti-E, anti-e, anti-CDE)</t>
  </si>
  <si>
    <t>Siero di Coombs</t>
  </si>
  <si>
    <t>Controllo per il test dell’antiglobulina (cellule IgG sensibilizzate)</t>
  </si>
  <si>
    <t>Sistema manuale</t>
  </si>
  <si>
    <t>n.</t>
  </si>
  <si>
    <t>Sistema automatico</t>
  </si>
  <si>
    <t>Etichette termiche 55x25 mm</t>
  </si>
  <si>
    <t>Stampante Zebra</t>
  </si>
  <si>
    <t>Marcatempo</t>
  </si>
  <si>
    <t>Canone strumento automatico</t>
  </si>
  <si>
    <t>Canone strumento manuale</t>
  </si>
  <si>
    <t>Canone assistenza sistema automatico</t>
  </si>
  <si>
    <t>Canone assistenza strumento manuale</t>
  </si>
  <si>
    <t>Interfacciamento</t>
  </si>
  <si>
    <t>Postazione PC completa</t>
  </si>
  <si>
    <t>Microscopio ottico</t>
  </si>
  <si>
    <t>TOTALE COMPLESSIVO LOTTO N. 1</t>
  </si>
  <si>
    <t>2</t>
  </si>
  <si>
    <t>SISTEMI DIAGNOSTICI COMPLETI PER LA DETERMINAZIONE DEL GRUPPO SANGUIGNO IN MICROPIASTRA</t>
  </si>
  <si>
    <t>2.1</t>
  </si>
  <si>
    <t>2.2</t>
  </si>
  <si>
    <t>Gruppo AB0/Rh (anti-A, anti-B, anti-AB, anti-D comprensivo della variante DVI, Rh Control)</t>
  </si>
  <si>
    <t>2.3</t>
  </si>
  <si>
    <t>Gruppo Indiretto  (Pannello Emazie A1-A2-B,0) (abbonamento annuale)</t>
  </si>
  <si>
    <t>2.4</t>
  </si>
  <si>
    <t>2.5</t>
  </si>
  <si>
    <t>2.6</t>
  </si>
  <si>
    <t>2.7</t>
  </si>
  <si>
    <t>2.8</t>
  </si>
  <si>
    <t>2.9</t>
  </si>
  <si>
    <t>2.10</t>
  </si>
  <si>
    <t>TOTALE COMPLESSIVO LOTTO N. 2</t>
  </si>
  <si>
    <t>3</t>
  </si>
  <si>
    <t>SISTEMI PER L'ESECUZIONE DI ESAMI IMMUNOEMATOLOGICI E PER LA TIPIZZAZIONE ERITROCITARIA MEDIANTE METODO SU COLONNA: TEST SPECIALI</t>
  </si>
  <si>
    <t>3.1</t>
  </si>
  <si>
    <t>Test di Coombs monospecifico (IgG - IgM - IgA - C3c - C3d - Cd)</t>
  </si>
  <si>
    <t>3.2</t>
  </si>
  <si>
    <t>Test per la ricerca delle varianti dell'antigene Rh</t>
  </si>
  <si>
    <t>3.3</t>
  </si>
  <si>
    <t>Test per la valutazione delle sottoclassi IgG/Ig3</t>
  </si>
  <si>
    <t>3.4</t>
  </si>
  <si>
    <t>3.5</t>
  </si>
  <si>
    <t>3.6</t>
  </si>
  <si>
    <t>Test per l'emoglobina materno fetale</t>
  </si>
  <si>
    <t>3.7</t>
  </si>
  <si>
    <t>Test per l'eluizione acida degli auto anticorpi</t>
  </si>
  <si>
    <t>3.8</t>
  </si>
  <si>
    <t>3.9</t>
  </si>
  <si>
    <t>Controllo di qualità interno (abbonamento annuale)</t>
  </si>
  <si>
    <t>3.10</t>
  </si>
  <si>
    <t>3.11</t>
  </si>
  <si>
    <t>3.12</t>
  </si>
  <si>
    <t>3.13</t>
  </si>
  <si>
    <t>TOTALE COMPLESSIVO LOTTO N. 3</t>
  </si>
  <si>
    <t>4</t>
  </si>
  <si>
    <t>SISTEMA DIAGNOSTICO PER TEST DI CONFERMA HIV 1 E 2, HCV E TREPONEMA PALLIDUM CON TECNICA IMMUNOBLOT</t>
  </si>
  <si>
    <t>4.1</t>
  </si>
  <si>
    <t>Western Blot HIV 1 - 2</t>
  </si>
  <si>
    <t>4.2</t>
  </si>
  <si>
    <t>4.3</t>
  </si>
  <si>
    <t>Western Blot Treponema Pallidum</t>
  </si>
  <si>
    <t>4.4</t>
  </si>
  <si>
    <t>4.5</t>
  </si>
  <si>
    <t>4.6</t>
  </si>
  <si>
    <t>4.7</t>
  </si>
  <si>
    <t>4.8</t>
  </si>
  <si>
    <t>4.9</t>
  </si>
  <si>
    <t>TOTALE COMPLESSIVO LOTTO N. 4</t>
  </si>
  <si>
    <t>5</t>
  </si>
  <si>
    <t>SACCHE QUADRUPLE</t>
  </si>
  <si>
    <t>5.1</t>
  </si>
  <si>
    <t>Sacca quadrupla con filtro in linea da 450 ml per emazie concentrate CPD-SAGM</t>
  </si>
  <si>
    <t>5.2</t>
  </si>
  <si>
    <t>Sacca singola senza filtro</t>
  </si>
  <si>
    <t>5.3</t>
  </si>
  <si>
    <t>Sacca doppia senza filtro</t>
  </si>
  <si>
    <t>5.4</t>
  </si>
  <si>
    <t>Deflussori sterilii a singola via</t>
  </si>
  <si>
    <t>5.5</t>
  </si>
  <si>
    <t>Bilancia basculante</t>
  </si>
  <si>
    <t>5.6</t>
  </si>
  <si>
    <t>Bilancia tecnica da banco</t>
  </si>
  <si>
    <t>5.7</t>
  </si>
  <si>
    <t>Connettore sterile</t>
  </si>
  <si>
    <t>5.8</t>
  </si>
  <si>
    <t>Wafer monouso</t>
  </si>
  <si>
    <t>5.9</t>
  </si>
  <si>
    <t>Scompositoti automatici</t>
  </si>
  <si>
    <t>5.10</t>
  </si>
  <si>
    <t>sistema di sostegno automatici per leucofiltrazione</t>
  </si>
  <si>
    <t>5.11</t>
  </si>
  <si>
    <t>Pinza strippatubo automatica</t>
  </si>
  <si>
    <t>5.12</t>
  </si>
  <si>
    <t>Saldatori portatili</t>
  </si>
  <si>
    <t>5.13</t>
  </si>
  <si>
    <t>Programma per il controllo di qualità degli emocomponenti</t>
  </si>
  <si>
    <t>5.14</t>
  </si>
  <si>
    <t>Canoni strumenti e assistenza - scompositori</t>
  </si>
  <si>
    <t>5.15</t>
  </si>
  <si>
    <t>Canoni strumenti e assistenza - bilance</t>
  </si>
  <si>
    <t>5.16</t>
  </si>
  <si>
    <t>Canoni strumenti e assistenza - connettore sterile</t>
  </si>
  <si>
    <t>5.17</t>
  </si>
  <si>
    <t>Canoni strumenti e assistenza - sistemi di sostegno</t>
  </si>
  <si>
    <t>5.18</t>
  </si>
  <si>
    <t>Canoni strumenti e assistenza - saldatori portatili</t>
  </si>
  <si>
    <t>5.19</t>
  </si>
  <si>
    <t>Canoni strumenti e assistenza - pinza strippatubo automatica</t>
  </si>
  <si>
    <t>5.20</t>
  </si>
  <si>
    <t>Interfacciamento scompositori</t>
  </si>
  <si>
    <t>5.21</t>
  </si>
  <si>
    <t>Interfacciamento bilance</t>
  </si>
  <si>
    <t>5.22</t>
  </si>
  <si>
    <t>TOTALE COMPLESSIVO LOTTO N. 5</t>
  </si>
  <si>
    <t>6</t>
  </si>
  <si>
    <t>FORNITURA DI SISTEMI COMPLETI PER PRELIEVO, LAVORAZIONE SANGUE ED EMOCOMPONENTI AI FINI TRASFUSIONALI</t>
  </si>
  <si>
    <t>6.1</t>
  </si>
  <si>
    <t>Sacca quadrupla e quintupla con filtro in linea da 450 ml per emazie concentrate CPD-SAGM</t>
  </si>
  <si>
    <t>6.2</t>
  </si>
  <si>
    <t>Sacche transfer da 600 ml</t>
  </si>
  <si>
    <t>6.3</t>
  </si>
  <si>
    <t>Sacche transfer da 1000 ml</t>
  </si>
  <si>
    <t>6.4</t>
  </si>
  <si>
    <t>6.5</t>
  </si>
  <si>
    <t>Pungitubo</t>
  </si>
  <si>
    <t>6.6</t>
  </si>
  <si>
    <t>Saldatore automatico portatile</t>
  </si>
  <si>
    <t>6.7</t>
  </si>
  <si>
    <t>Saldatore da banco</t>
  </si>
  <si>
    <t>6.12</t>
  </si>
  <si>
    <t>6.13</t>
  </si>
  <si>
    <t>Canoni strumenti e assistenza -saldatore automatico</t>
  </si>
  <si>
    <t>6.14</t>
  </si>
  <si>
    <t>Canoni strumenti e assistenza - saldatore da banco</t>
  </si>
  <si>
    <t>6.15</t>
  </si>
  <si>
    <t>6.16</t>
  </si>
  <si>
    <t>TOTALE COMPLESSIVO LOTTO N. 6</t>
  </si>
  <si>
    <t>7</t>
  </si>
  <si>
    <t>FORNITURA DI SISTEMI DIAGNOSTICI PER LA DETERMINAZIONE DI HCV RNA, HIV-1 RNA E HBV DNA (NAT)</t>
  </si>
  <si>
    <t>7.1</t>
  </si>
  <si>
    <t>Screening dei donatori in singolo HCV RNA, HIV-1 RNA e HBV (NAT)</t>
  </si>
  <si>
    <t>7.2</t>
  </si>
  <si>
    <t>7.3</t>
  </si>
  <si>
    <t>7.4</t>
  </si>
  <si>
    <t>VEQ (abbonamento annuale)</t>
  </si>
  <si>
    <t>7.5</t>
  </si>
  <si>
    <t>Stazione preanalitica</t>
  </si>
  <si>
    <t>7.6</t>
  </si>
  <si>
    <t>Analizzatore automatico</t>
  </si>
  <si>
    <t>7.7</t>
  </si>
  <si>
    <t>Sistema automatico per archiviazione</t>
  </si>
  <si>
    <t>7.8</t>
  </si>
  <si>
    <t>Stampante termica per stampa etichette barcode (mod. Zebra o similari)</t>
  </si>
  <si>
    <t>7.9</t>
  </si>
  <si>
    <t>Canone preanalitica</t>
  </si>
  <si>
    <t>7.10</t>
  </si>
  <si>
    <t>Canone assistenza preanalitica</t>
  </si>
  <si>
    <t>7.11</t>
  </si>
  <si>
    <t>Canone sistema automatico per archiviazione + interf.</t>
  </si>
  <si>
    <t>7.12</t>
  </si>
  <si>
    <t>Canone assistenza sistema automatico per archiviazione</t>
  </si>
  <si>
    <t>7.13</t>
  </si>
  <si>
    <t>Canone analizzatore automatico</t>
  </si>
  <si>
    <t>7.14</t>
  </si>
  <si>
    <t>canone assistenza analizzatore automatico</t>
  </si>
  <si>
    <t>7.15</t>
  </si>
  <si>
    <t>7.16</t>
  </si>
  <si>
    <t>TOTALE COMPLESSIVO LOTTO N. 7</t>
  </si>
  <si>
    <t>8</t>
  </si>
  <si>
    <t>APPARECCHIATURE PER PIASTRINOAFERESI, PLASMAFERESI ED ERITROAFERESI A FLUSSO DISCONTINUO</t>
  </si>
  <si>
    <t>8.1</t>
  </si>
  <si>
    <t>Kit rossi/plasma filtro in linea</t>
  </si>
  <si>
    <t>8.2</t>
  </si>
  <si>
    <t>Kit plasma/piastrine incontraminate con filtro in linea</t>
  </si>
  <si>
    <t>8.3</t>
  </si>
  <si>
    <t>Kit rossi/piastrine con filtro in linea</t>
  </si>
  <si>
    <t>8.4</t>
  </si>
  <si>
    <t>Kit plasmaferesi con campana da 225 ml</t>
  </si>
  <si>
    <t>8.6</t>
  </si>
  <si>
    <t>Kit plasmaferesi con campana da 125 ml</t>
  </si>
  <si>
    <t>8.7</t>
  </si>
  <si>
    <t>8.8</t>
  </si>
  <si>
    <t>Kit rimozione terapeutica BPSC</t>
  </si>
  <si>
    <t>8.9</t>
  </si>
  <si>
    <t>Kit eritroaferesi terapeutica</t>
  </si>
  <si>
    <t>8.10</t>
  </si>
  <si>
    <t>8.11</t>
  </si>
  <si>
    <t>8.12</t>
  </si>
  <si>
    <t>Soluzione Additiva per piastrine incontaminate</t>
  </si>
  <si>
    <t>8.13</t>
  </si>
  <si>
    <t>Soluzioni SAGM da 140 ml</t>
  </si>
  <si>
    <t>8.14</t>
  </si>
  <si>
    <t>Soluzione di conservazione delle piastrine</t>
  </si>
  <si>
    <t>8.15</t>
  </si>
  <si>
    <t>8.16</t>
  </si>
  <si>
    <t>Separatori cellulari</t>
  </si>
  <si>
    <t>Canone strumenti e assistenza</t>
  </si>
  <si>
    <t>TOTALE COMPLESSIVO LOTTO N. 8</t>
  </si>
  <si>
    <t>9</t>
  </si>
  <si>
    <t>APPARECCHIATURE PER AFERESI TERAPEUTICHE E PRODUTTIVE CON VOLUME EXTRACORPOREO &lt;180 ml A FLUSSO CONTINUO</t>
  </si>
  <si>
    <t>9.1</t>
  </si>
  <si>
    <t>Separatore cellulare</t>
  </si>
  <si>
    <t>9.2</t>
  </si>
  <si>
    <t>Kit per scambio plasmatico</t>
  </si>
  <si>
    <t>9.3</t>
  </si>
  <si>
    <t>kit e filtro per plasmafiltrazione a cascata</t>
  </si>
  <si>
    <t>9.4</t>
  </si>
  <si>
    <t>Kit con filtro a colonna per l'assorbimento della bilirubina</t>
  </si>
  <si>
    <t>9.6</t>
  </si>
  <si>
    <t>9.7</t>
  </si>
  <si>
    <t>9.8</t>
  </si>
  <si>
    <t>TOTALE COMPLESSIVO LOTTO N. 9</t>
  </si>
  <si>
    <t>10</t>
  </si>
  <si>
    <t>APPARECCHIATURA MULTICOMPONENT E RIMOZIONE LIPOTROTEICA SELETTIVA</t>
  </si>
  <si>
    <t>10.1</t>
  </si>
  <si>
    <t>Separatori cellulare Produttiva</t>
  </si>
  <si>
    <t>10.2</t>
  </si>
  <si>
    <t>Separatore cellulare Terapeutica</t>
  </si>
  <si>
    <t>10.3</t>
  </si>
  <si>
    <t>10.4</t>
  </si>
  <si>
    <t>10.5</t>
  </si>
  <si>
    <t>Kit PLT  leucodepleto/ Plasma/ RBC</t>
  </si>
  <si>
    <t>10.6</t>
  </si>
  <si>
    <t>10.7</t>
  </si>
  <si>
    <t>10.8</t>
  </si>
  <si>
    <t>Kit Plasma</t>
  </si>
  <si>
    <t>10.9</t>
  </si>
  <si>
    <t>Kit per raccolta granulociti, deplezione dei bianchi, piastrine e trattamento midollo osseo</t>
  </si>
  <si>
    <t>10.10</t>
  </si>
  <si>
    <t>10.11</t>
  </si>
  <si>
    <t>Kit per plasma exchange mono e doppio ago, eritroexchange, deplezione dei rossi e filtrazione plasma con colonna aggiuntiva</t>
  </si>
  <si>
    <t>10.12</t>
  </si>
  <si>
    <t>Colonna LdL</t>
  </si>
  <si>
    <t>10.13</t>
  </si>
  <si>
    <t>Soluzione SSP</t>
  </si>
  <si>
    <t>Canone strumenti e assistenza - Separatori cellulare produttiva</t>
  </si>
  <si>
    <t>Canone strumenti e assistenza - Separatori cellulare Terapeutico</t>
  </si>
  <si>
    <t>Interfacciamento separatori cellulari</t>
  </si>
  <si>
    <t>TOTALE COMPLESSIVO LOTTO N. 10</t>
  </si>
  <si>
    <t>11</t>
  </si>
  <si>
    <t>SISTEMA IN SERVICE , COMPRENSIVO DI ASSISTENZA TECNICA “FULL RISK”, PER LA PRODUZIONE AUTOMATIZZATA DI EMOCOMPONENTI DA SANGUE INTERO NON CONNESSO AL DONATORE, CON KIT DI RACCOLTA DOTATI DI FILTRI DI LEUCODEPLEZIONE INTEGRATI</t>
  </si>
  <si>
    <t>11.1</t>
  </si>
  <si>
    <t>Apparecchiature</t>
  </si>
  <si>
    <t>11.2</t>
  </si>
  <si>
    <t>Kit per la produzione dei Pool da Buffy Coat</t>
  </si>
  <si>
    <t>11.3</t>
  </si>
  <si>
    <t>11.4</t>
  </si>
  <si>
    <t>11.5</t>
  </si>
  <si>
    <t>11.6</t>
  </si>
  <si>
    <t>11.7</t>
  </si>
  <si>
    <t>Sacche quadruple</t>
  </si>
  <si>
    <t>11.8</t>
  </si>
  <si>
    <t>Carrello in acciao da magazzino 100x70</t>
  </si>
  <si>
    <t>11.9</t>
  </si>
  <si>
    <t>Carrello in acciao da magazzino 85 x 50</t>
  </si>
  <si>
    <t>11.10</t>
  </si>
  <si>
    <t>Canone strumenti e assistenza - apparecchiatura</t>
  </si>
  <si>
    <t>11.11</t>
  </si>
  <si>
    <t>11.12</t>
  </si>
  <si>
    <t>Canone strumenti e assistenza - Saldatore da banco</t>
  </si>
  <si>
    <t>11.13</t>
  </si>
  <si>
    <t>Interfacciamento strumenti</t>
  </si>
  <si>
    <t>TOTALE COMPLESSIVO LOTTO N. 11</t>
  </si>
  <si>
    <t>12</t>
  </si>
  <si>
    <t>EMOCOMPONENTI PER USO TOPICO AUTOLOGO E/O ALLOGENICO</t>
  </si>
  <si>
    <t>12.1</t>
  </si>
  <si>
    <t>Provetta certificata per uso clinico  per la produzione di Leuco - PRP</t>
  </si>
  <si>
    <t>12.2</t>
  </si>
  <si>
    <t>Provetta certificata per uso clinico per la produzione di PRP</t>
  </si>
  <si>
    <t>12.3</t>
  </si>
  <si>
    <t>Provetta certificata per uso clinico con acido ialuronico + PRP</t>
  </si>
  <si>
    <t>12.4</t>
  </si>
  <si>
    <t>Provetta certificata per uso clinico per la produzione di Trombina</t>
  </si>
  <si>
    <t>12.5</t>
  </si>
  <si>
    <t>12.6</t>
  </si>
  <si>
    <t>Centrifuga dedicata in service</t>
  </si>
  <si>
    <t>12.7</t>
  </si>
  <si>
    <t>TOTALE COMPLESSIVO LOTTO N. 12</t>
  </si>
  <si>
    <t>13.1</t>
  </si>
  <si>
    <t>13.2</t>
  </si>
  <si>
    <t>13.3</t>
  </si>
  <si>
    <t>TOTALE COMPLESSIVO LOTTO N. 13</t>
  </si>
  <si>
    <t>SISTEMA DI MONITORAGGIO E VALIDAZIONE DI CICLI DI CONGELAMENTO - QUALIFICAZIONE DELLE FRIGOEMOTECHE E CONVALIDA DEL PROCESSO DI TRASPORTO</t>
  </si>
  <si>
    <t>14.1</t>
  </si>
  <si>
    <t>Sensori di temperatura dedicati alle sacche di plasma</t>
  </si>
  <si>
    <t>14.2</t>
  </si>
  <si>
    <t>Sensori di temperatura dedicati alle sacche di sangue</t>
  </si>
  <si>
    <t>14.3</t>
  </si>
  <si>
    <t>Sensori di temperatura dedicato alle sacche di sangue durante il ciclo di centrifugazione</t>
  </si>
  <si>
    <t>14.4</t>
  </si>
  <si>
    <t>Interfaccia basetta USB per sensori sacche plasma/sangue</t>
  </si>
  <si>
    <t>14.5</t>
  </si>
  <si>
    <t>Interfaccia basetta USB per sensori sacche sangue durante il ciclo di centrifugazione</t>
  </si>
  <si>
    <t>14.6</t>
  </si>
  <si>
    <t>Sacche per il monitoraggio della curva di congelamento del plasma preriempite con capacità di 250 ml</t>
  </si>
  <si>
    <t>14.7</t>
  </si>
  <si>
    <t>14.8</t>
  </si>
  <si>
    <t>Sacche per il monitoraggio della curva di congelamento del plasma preriempite con capacità di 700 ml</t>
  </si>
  <si>
    <t>14.9</t>
  </si>
  <si>
    <t>Sacche per il monitoraggio della temperatura del sangue preriempite con capacità di 250 ml</t>
  </si>
  <si>
    <t>14.10</t>
  </si>
  <si>
    <t>Sacche per il monitoraggio della temperatura del sangue preriempite con capacità di 450 ml</t>
  </si>
  <si>
    <t>14.11</t>
  </si>
  <si>
    <t>Contenitori monouso secondari per materiale biologico CAT. B</t>
  </si>
  <si>
    <t>14.12</t>
  </si>
  <si>
    <t>Software</t>
  </si>
  <si>
    <t>Assistenza Full-Risk</t>
  </si>
  <si>
    <t>TOTALE COMPLESSIVO LOTTO N. 14</t>
  </si>
  <si>
    <t>APPARECCHIATURE PER ESAME EMOCROMOCITOMETRICO</t>
  </si>
  <si>
    <t>15.1</t>
  </si>
  <si>
    <t>Sistemi Automatici per esame emocromocitometrico</t>
  </si>
  <si>
    <t>15.2</t>
  </si>
  <si>
    <t>Determinazioni</t>
  </si>
  <si>
    <t>15.3</t>
  </si>
  <si>
    <t>15.4</t>
  </si>
  <si>
    <t>15.5</t>
  </si>
  <si>
    <t>15.6</t>
  </si>
  <si>
    <t>15.7</t>
  </si>
  <si>
    <t>15.8</t>
  </si>
  <si>
    <t>Canone strumento</t>
  </si>
  <si>
    <t>15.9</t>
  </si>
  <si>
    <t>15.10</t>
  </si>
  <si>
    <t>Canone assistenza  sistemi automatici</t>
  </si>
  <si>
    <t>15.11</t>
  </si>
  <si>
    <t>15.12</t>
  </si>
  <si>
    <t>15.13</t>
  </si>
  <si>
    <t>15.14</t>
  </si>
  <si>
    <t>TOTALE COMPLESSIVO LOTTO N. 15</t>
  </si>
  <si>
    <t>SISTEMA INTEGRATO PER L'ESECUZIONE DEI TEST VIROLOGICI ( HIV COMBO - HCV - HBV - HbsAg - Treponema Pallidum) E TEST DI CHIMICA CLINICA</t>
  </si>
  <si>
    <t>16.1</t>
  </si>
  <si>
    <t>HIV COMBO</t>
  </si>
  <si>
    <t>test.</t>
  </si>
  <si>
    <t>16.2</t>
  </si>
  <si>
    <t>HCV</t>
  </si>
  <si>
    <t>16.3</t>
  </si>
  <si>
    <t>HBV</t>
  </si>
  <si>
    <t>16.4</t>
  </si>
  <si>
    <t>Treponema Pallidum</t>
  </si>
  <si>
    <t>Anti-HBs</t>
  </si>
  <si>
    <t>Anti-HBc</t>
  </si>
  <si>
    <t>Anti-Hbe</t>
  </si>
  <si>
    <t>16.9</t>
  </si>
  <si>
    <t>ALT/AST</t>
  </si>
  <si>
    <t>GGT</t>
  </si>
  <si>
    <t>Proteine Totali</t>
  </si>
  <si>
    <t>Colesterolo Totale</t>
  </si>
  <si>
    <t>Colesterolo HDL</t>
  </si>
  <si>
    <t>Trigliceridi</t>
  </si>
  <si>
    <t>Ferritina</t>
  </si>
  <si>
    <t>PSA Totale</t>
  </si>
  <si>
    <t>Creatinina</t>
  </si>
  <si>
    <t>Glicemia</t>
  </si>
  <si>
    <t>Canone sistema automatico</t>
  </si>
  <si>
    <t>TOTALE COMPLESSIVO LOTTO N. 16</t>
  </si>
  <si>
    <t>SISTEMA DI ANALISI  IN CITOMETRIA  A FLUSSO  PER CONTROLLO DI QUALITA' EMOCOMPONENTI</t>
  </si>
  <si>
    <t>17.1</t>
  </si>
  <si>
    <t>Apparecchio</t>
  </si>
  <si>
    <t>17.2</t>
  </si>
  <si>
    <t>Kit per la conta dei bianchi residui nelle sacche</t>
  </si>
  <si>
    <t>17.3</t>
  </si>
  <si>
    <t>Kit per la conta dei bianchi residui nel plasma</t>
  </si>
  <si>
    <t>Kit per il controllo della conta dei bianchi residui nelle sacche</t>
  </si>
  <si>
    <t>Canone assistenza strumento</t>
  </si>
  <si>
    <t>TOTALE COMPLESSIVO LOTTO N. 17</t>
  </si>
  <si>
    <t>18.1</t>
  </si>
  <si>
    <t>18.2</t>
  </si>
  <si>
    <t>TOTALE COMPLESSIVO LOTTO N. 18</t>
  </si>
  <si>
    <t>19.1</t>
  </si>
  <si>
    <t>19.2</t>
  </si>
  <si>
    <t>TOTALE COMPLESSIVO LOTTO N. 19</t>
  </si>
  <si>
    <t>ETICHETTE CERTIFICATE PER SACCHE DI SANGUE ED EMOCOMPONENTI</t>
  </si>
  <si>
    <t>20.1</t>
  </si>
  <si>
    <t>Etichette singole 55x25 mm</t>
  </si>
  <si>
    <t>20.2</t>
  </si>
  <si>
    <t>Etichette singole 10x10 cm</t>
  </si>
  <si>
    <t>TOTALE COMPLESSIVO LOTTO N. 20</t>
  </si>
  <si>
    <t>INDICATORI PER IRRAGGIAMENTO E TEMPO/TEMPERATURA DEGLI EMOCOMPONENTI</t>
  </si>
  <si>
    <t>Indicatore tempo/temperatura a +4°C per conservazione delle unità di sangue</t>
  </si>
  <si>
    <t>Indicatore tempo/temperatura a +8°C per trasporto esterno</t>
  </si>
  <si>
    <t>Indicatori irraggiamento ai raggi Gamma degli emocomponenti</t>
  </si>
  <si>
    <t>Sacchetti termici per il trasporto di sangue ed emocomponenti</t>
  </si>
  <si>
    <t>SISTEMA PER INATTIVAZIONE DEI PATOGENI</t>
  </si>
  <si>
    <t>Strumento</t>
  </si>
  <si>
    <t>Kit per inattivazione Piastrine da aferesi</t>
  </si>
  <si>
    <t>Kit per inattivazione Piastrine da buffy coat</t>
  </si>
  <si>
    <t>Soluzione conservante</t>
  </si>
  <si>
    <t>Canone strumenti</t>
  </si>
  <si>
    <t>Canone assistenza strumenti</t>
  </si>
  <si>
    <t>CONTROLLI DI QUALITA' INTERNO DI TERZA PARTE</t>
  </si>
  <si>
    <t>Ematologia su tre livelli</t>
  </si>
  <si>
    <t>cf</t>
  </si>
  <si>
    <t>Chimica clinica, liquido su 2 livelli</t>
  </si>
  <si>
    <t>mL</t>
  </si>
  <si>
    <t>Virologia, positivo e negativo per HIV-1, HIV-2, HIV-Ag, HBsAg, HCV, Sifilide</t>
  </si>
  <si>
    <t>Biologia Molecolare positivo e negativo HIV, HBV, HCV</t>
  </si>
  <si>
    <t>Gruppi</t>
  </si>
  <si>
    <t>Programma per la gestione dei controlli di qualità interni</t>
  </si>
  <si>
    <t>Canone programma</t>
  </si>
  <si>
    <t>Canone assistemza</t>
  </si>
  <si>
    <t>Sacche transfer da 150 ml</t>
  </si>
  <si>
    <t>Sacche transfer da 300 ml</t>
  </si>
  <si>
    <t xml:space="preserve">Canone + assistenza </t>
  </si>
  <si>
    <t>Emoglobinometri</t>
  </si>
  <si>
    <t>SISTEMA AUTOMATIZZATO PER LA PRODUZIONE DI PRP  CON PRELIEVO MAGGIORE DI 60 ML</t>
  </si>
  <si>
    <t>Sacche triple con anticoagulante CPDA-1 per prelievo di max 200 ml</t>
  </si>
  <si>
    <t>kit di aliquotaggio monouso, costituito da un sistema di sacche multiple da congelamento, con volume minimo di 10 ml</t>
  </si>
  <si>
    <t>Frazionatore automatico</t>
  </si>
  <si>
    <r>
      <t xml:space="preserve">Controllo di qualità interno </t>
    </r>
    <r>
      <rPr>
        <b/>
        <u/>
        <sz val="10"/>
        <color indexed="8"/>
        <rFont val="Arial"/>
        <family val="2"/>
      </rPr>
      <t>(abbonamento annuale)</t>
    </r>
  </si>
  <si>
    <t>Gruppo AB0/Rh Diretto per Controllo Gruppo  (anti-A, anti-B, anti-D comprensivo della variante DVI)</t>
  </si>
  <si>
    <r>
      <t>Gruppo Indiretto  (Pannello Emazie A1-A2-B,0) (</t>
    </r>
    <r>
      <rPr>
        <b/>
        <u/>
        <sz val="10"/>
        <color indexed="8"/>
        <rFont val="Arial"/>
        <family val="2"/>
      </rPr>
      <t>abbonamento annuale)</t>
    </r>
  </si>
  <si>
    <t>Gruppo AB0/Rh comprensivo della variante DVI</t>
  </si>
  <si>
    <t>Consumabili (Bromelina e micropiastra)</t>
  </si>
  <si>
    <t>2.11</t>
  </si>
  <si>
    <t>Consumabili (LISS e diluente)</t>
  </si>
  <si>
    <t>Western Blot HCV</t>
  </si>
  <si>
    <t>Screening dei donatori in singolo West Nile Virus (NAT)</t>
  </si>
  <si>
    <t>Soluzione ACD 500 ml/250 ml</t>
  </si>
  <si>
    <t>HBsAg test di conferma</t>
  </si>
  <si>
    <t>Gruppi completi   (anti-A, anti-B, anti-AB, anti-D, anti-Kell, anti-A1,Rh Control)</t>
  </si>
  <si>
    <t>Fenotipo/Rh  (C,c,E,e,  Kell,CDE)</t>
  </si>
  <si>
    <t>20.3</t>
  </si>
  <si>
    <t>20.4</t>
  </si>
  <si>
    <t>LOTTO 1</t>
  </si>
  <si>
    <t>LOTTO 2</t>
  </si>
  <si>
    <t>LOTTO 3</t>
  </si>
  <si>
    <t>LOTTO 4</t>
  </si>
  <si>
    <t>LOTTO 5</t>
  </si>
  <si>
    <t>LOTTO 6</t>
  </si>
  <si>
    <t>LOTTO 7</t>
  </si>
  <si>
    <t>LOTTO 8</t>
  </si>
  <si>
    <t>LOTTO 9</t>
  </si>
  <si>
    <t>LOTTO 10</t>
  </si>
  <si>
    <t>LOTTO 11</t>
  </si>
  <si>
    <t>LOTTO 12</t>
  </si>
  <si>
    <t>LOTTO 13</t>
  </si>
  <si>
    <t>LOTTO 14</t>
  </si>
  <si>
    <t>LOTTO 15</t>
  </si>
  <si>
    <t>LOTTO 16</t>
  </si>
  <si>
    <t>LOTTO 17</t>
  </si>
  <si>
    <t>LOTTO 18</t>
  </si>
  <si>
    <t>LOTTO 19</t>
  </si>
  <si>
    <t>LOTTO 20</t>
  </si>
  <si>
    <t>Screening dei donatori in singolo Chikungunya (NAT) AUSPICABILE</t>
  </si>
  <si>
    <t>Gruppo completo esteso ABO/Rh per donatori in grado di rilevare il DVI</t>
  </si>
  <si>
    <t>Gruppo completo esteso ABO/Rh per pazienti senza rilevazione del DVI</t>
  </si>
  <si>
    <t>Gruppo ABO indiretto (emazie test 4 cellule A1,A2,B,O)</t>
  </si>
  <si>
    <t>Fenotipo Rh/Kell (Anti C,c,E,e,K, ctrl)</t>
  </si>
  <si>
    <t>Gruppo Sanguigno Neonato ABO/Rh + Test Coombs Diretto (DAT) IgG</t>
  </si>
  <si>
    <t>Ricerca Ab Irregolari (pannello a 3 cellule allo 0,8%)</t>
  </si>
  <si>
    <t>Prove di compatibilità (cross-match) con metodica antiglobulina +soluzione a bassa forza ionica</t>
  </si>
  <si>
    <t>Pannello identificazione di 2° livello con 33 cellule di cui 11 in enzima (0,8%)</t>
  </si>
  <si>
    <t>Controllo di qualità esterno, come da specifiche</t>
  </si>
  <si>
    <t>Tipizzazione eritrocitaria estesa agli antigeni Jka, Jkb, Fya, Fyb, Lea, Leb, S, s, M, N, Cellano, P1, Lua, Lub, Kpa, Kpb</t>
  </si>
  <si>
    <t>Test di Coombs Diretto</t>
  </si>
  <si>
    <t>abbonamento annuale</t>
  </si>
  <si>
    <t>Gruppo II Controllo (ABD)</t>
  </si>
  <si>
    <t>PREZZO UNITARIO in €</t>
  </si>
  <si>
    <t>Canone + assistenza emoglobinometri</t>
  </si>
  <si>
    <t>Canone strumenti automatici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</si>
  <si>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</si>
  <si>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</si>
  <si>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</si>
  <si>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</si>
  <si>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</si>
  <si>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</si>
  <si>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</si>
  <si>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</si>
  <si>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</si>
  <si>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</si>
  <si>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</si>
  <si>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</si>
  <si>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</si>
  <si>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</si>
  <si>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</si>
  <si>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</si>
  <si>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</si>
  <si>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</si>
  <si>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</si>
  <si>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</si>
  <si>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</si>
  <si>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</si>
  <si>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</si>
  <si>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</si>
  <si>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16.5</t>
  </si>
  <si>
    <t>16.6</t>
  </si>
  <si>
    <t>16.7</t>
  </si>
  <si>
    <t>16.8</t>
  </si>
  <si>
    <t>16.10</t>
  </si>
  <si>
    <t>18.3</t>
  </si>
  <si>
    <t>18.4</t>
  </si>
  <si>
    <t>18.5</t>
  </si>
  <si>
    <t>19.3</t>
  </si>
  <si>
    <t>19.4</t>
  </si>
  <si>
    <t>19.5</t>
  </si>
  <si>
    <t>19.6</t>
  </si>
  <si>
    <t>19.7</t>
  </si>
  <si>
    <t>19.8</t>
  </si>
  <si>
    <t>20.5</t>
  </si>
  <si>
    <t>20.6</t>
  </si>
  <si>
    <t>20.7</t>
  </si>
  <si>
    <t>20.8</t>
  </si>
  <si>
    <t>20.9</t>
  </si>
  <si>
    <t>20.10</t>
  </si>
  <si>
    <t>LOTTO 21</t>
  </si>
  <si>
    <t>TOTALE COMPLESSIVO LOTTO N. 21</t>
  </si>
  <si>
    <t>LOTTO 22</t>
  </si>
  <si>
    <t>TOTALE COMPLESSIVO LOTTO N. 22</t>
  </si>
  <si>
    <t>SICUREZZA E TRACCIABILITA' DISTRIBUZIONE EMOCOMPONENTI</t>
  </si>
  <si>
    <t>Braccialetto</t>
  </si>
  <si>
    <t>Terminale portatile</t>
  </si>
  <si>
    <t>Software di gestione dati, licenza d'uso, sistema trasferimento dati e modulo di accettazzione integrato con software gestionale del trasfusionale</t>
  </si>
  <si>
    <t>Canone software</t>
  </si>
  <si>
    <t>Canone assistenza software</t>
  </si>
  <si>
    <t>21.1</t>
  </si>
  <si>
    <t>21.2</t>
  </si>
  <si>
    <t>21.3</t>
  </si>
  <si>
    <t>21.4</t>
  </si>
  <si>
    <t>21.5</t>
  </si>
  <si>
    <t>22.1</t>
  </si>
  <si>
    <t>22.2</t>
  </si>
  <si>
    <t>22.3</t>
  </si>
  <si>
    <t>22.4</t>
  </si>
  <si>
    <t>TOTALE ANNUALE</t>
  </si>
  <si>
    <t xml:space="preserve">SISTEMI DIAGNOSTICI COMPLETI PER LA DETERMINAZIONE DEGLI ESAMI DI IMMUNOEMATOLOGIA SOTTO INDICATI SU PAZIENTI E DONATORI MEDIANTE TECNICA DI AGGLUTINAZIONE SU MICROCOLONNA 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</si>
  <si>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</si>
  <si>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</si>
  <si>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</si>
  <si>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</si>
  <si>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</si>
  <si>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</si>
  <si>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</si>
  <si>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</si>
  <si>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</si>
  <si>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</si>
  <si>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</si>
  <si>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</si>
  <si>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</si>
  <si>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</si>
  <si>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</si>
  <si>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</si>
  <si>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3.14</t>
  </si>
  <si>
    <t>Sistema Automatico</t>
  </si>
  <si>
    <t>Canone + assistenza strumento automatico</t>
  </si>
  <si>
    <t>Canone + assistenza strumento manuale</t>
  </si>
  <si>
    <t>5.23</t>
  </si>
  <si>
    <t>Filtro per deleucocizzare il sangue in laboratorio senza priming, con una sacca di trasferimento</t>
  </si>
  <si>
    <t>Sistema di aliquotazione del PRP</t>
  </si>
  <si>
    <t>Sistema per PRP e siero collirio</t>
  </si>
  <si>
    <t>PRP Kit per Oftalmplogia</t>
  </si>
  <si>
    <t>Contenitori specifici per PRP in forma gel</t>
  </si>
  <si>
    <t>Applicatori spray per PRP</t>
  </si>
  <si>
    <t>12.11</t>
  </si>
  <si>
    <t>12.8</t>
  </si>
  <si>
    <t>12.9</t>
  </si>
  <si>
    <t>12.10</t>
  </si>
  <si>
    <t>Canone assistenza</t>
  </si>
  <si>
    <t>Kit per eritroaferesi</t>
  </si>
  <si>
    <t>9.5</t>
  </si>
  <si>
    <t>9.9</t>
  </si>
  <si>
    <t>1.11</t>
  </si>
  <si>
    <t>1.12</t>
  </si>
  <si>
    <t>Pesetto certificato da 500 gr.</t>
  </si>
  <si>
    <t>5.25</t>
  </si>
  <si>
    <t>Pesetto certificato da 10 gr.</t>
  </si>
  <si>
    <t>Controllo di qualità interno per strumento</t>
  </si>
  <si>
    <t xml:space="preserve">Controllo di qualità esterno, come da specifiche </t>
  </si>
  <si>
    <t xml:space="preserve">Controllo di qualità interno (abbonamento annuale) </t>
  </si>
  <si>
    <t>Stampante Zebra GK420t</t>
  </si>
  <si>
    <t>21.6</t>
  </si>
  <si>
    <t>FABBISOGNO ANNUALE SERVIZIO DI IMMUNOEMATOLOGIA E MEDICINA TRASFUSIONALE - AOPC CATANZARO</t>
  </si>
  <si>
    <t>LOTTO 23</t>
  </si>
  <si>
    <t>Service Biologia Molecolare SSO Dot Blot Reverse miniaturizzato</t>
  </si>
  <si>
    <t>Spettrofotometro</t>
  </si>
  <si>
    <t>Amplificatore</t>
  </si>
  <si>
    <t>Kit DNA A bassa risoluzione</t>
  </si>
  <si>
    <t>Kit DNA B bassa risoluzione</t>
  </si>
  <si>
    <t>Kit DNA C bassa risoluzione</t>
  </si>
  <si>
    <t>Kit DRB1  alta risoluzione</t>
  </si>
  <si>
    <t>Kit DQA1  alta  risoluzione</t>
  </si>
  <si>
    <t>Kit reagenti ausiliari</t>
  </si>
  <si>
    <t>canone e assistenza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</si>
  <si>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</si>
  <si>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</si>
  <si>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</si>
  <si>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</si>
  <si>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</si>
  <si>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</si>
  <si>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</si>
  <si>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</si>
  <si>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</si>
  <si>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</si>
  <si>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TOTALE COMPLESSIVO LOTTO N. 23</t>
  </si>
  <si>
    <t>TOTALE COMPLESSIVO</t>
  </si>
  <si>
    <t>Tot. 4 Anni SZ Interfacciamento</t>
  </si>
  <si>
    <t>Primo anno con interfacciamento</t>
  </si>
  <si>
    <t>TOTALE ANNUALE dal secondo anno in poi</t>
  </si>
  <si>
    <t>TOTALE primo anno</t>
  </si>
  <si>
    <t>Proroga tecnica 6 mesi</t>
  </si>
  <si>
    <t>Totale 66 mesi</t>
  </si>
  <si>
    <t>Proroga 6 mesi</t>
  </si>
  <si>
    <t xml:space="preserve">TOTALE 66 MESI </t>
  </si>
  <si>
    <t>interfa</t>
  </si>
  <si>
    <t>6.8</t>
  </si>
  <si>
    <t>6.9</t>
  </si>
  <si>
    <t>6.10</t>
  </si>
  <si>
    <t>6.11</t>
  </si>
  <si>
    <t>7.17</t>
  </si>
  <si>
    <t>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</si>
</sst>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0"/>
      <color indexed="12"/>
      <name val="Arial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  <font>
      <b/>
      <u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0" xfId="0" applyFill="1"/>
    <xf numFmtId="0" fontId="10" fillId="0" borderId="0" xfId="0" applyFont="1" applyFill="1" applyAlignment="1">
      <alignment vertical="center" wrapText="1"/>
    </xf>
    <xf numFmtId="0" fontId="9" fillId="0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3" fontId="0" fillId="0" borderId="1" xfId="0" applyNumberForma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0" fillId="6" borderId="1" xfId="0" applyFill="1" applyBorder="1"/>
    <xf numFmtId="3" fontId="9" fillId="6" borderId="1" xfId="0" applyNumberFormat="1" applyFont="1" applyFill="1" applyBorder="1"/>
    <xf numFmtId="0" fontId="6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3" fontId="7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9" fillId="0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right"/>
    </xf>
    <xf numFmtId="0" fontId="0" fillId="5" borderId="1" xfId="0" applyFill="1" applyBorder="1"/>
    <xf numFmtId="0" fontId="9" fillId="6" borderId="1" xfId="0" applyFont="1" applyFill="1" applyBorder="1"/>
    <xf numFmtId="0" fontId="12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3" fontId="9" fillId="0" borderId="1" xfId="0" applyNumberFormat="1" applyFont="1" applyBorder="1"/>
    <xf numFmtId="0" fontId="0" fillId="0" borderId="1" xfId="0" applyBorder="1" applyAlignment="1">
      <alignment horizontal="center" vertical="center"/>
    </xf>
    <xf numFmtId="44" fontId="0" fillId="0" borderId="0" xfId="1" applyFont="1"/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5" borderId="2" xfId="0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3" fillId="5" borderId="2" xfId="0" applyFont="1" applyFill="1" applyBorder="1" applyAlignment="1">
      <alignment horizontal="left" vertical="center" wrapText="1"/>
    </xf>
    <xf numFmtId="3" fontId="9" fillId="6" borderId="2" xfId="0" applyNumberFormat="1" applyFont="1" applyFill="1" applyBorder="1"/>
    <xf numFmtId="0" fontId="9" fillId="0" borderId="2" xfId="0" applyFont="1" applyBorder="1"/>
    <xf numFmtId="0" fontId="9" fillId="0" borderId="2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9" fillId="6" borderId="2" xfId="0" applyFont="1" applyFill="1" applyBorder="1"/>
    <xf numFmtId="3" fontId="9" fillId="0" borderId="2" xfId="0" applyNumberFormat="1" applyFont="1" applyBorder="1"/>
    <xf numFmtId="44" fontId="0" fillId="0" borderId="1" xfId="1" applyFont="1" applyBorder="1"/>
    <xf numFmtId="44" fontId="8" fillId="2" borderId="1" xfId="1" applyFont="1" applyFill="1" applyBorder="1" applyAlignment="1">
      <alignment horizontal="center" vertical="center" wrapText="1"/>
    </xf>
    <xf numFmtId="44" fontId="0" fillId="0" borderId="1" xfId="0" applyNumberFormat="1" applyBorder="1"/>
    <xf numFmtId="44" fontId="0" fillId="0" borderId="1" xfId="1" applyFont="1" applyFill="1" applyBorder="1"/>
    <xf numFmtId="0" fontId="15" fillId="0" borderId="0" xfId="0" applyFont="1"/>
    <xf numFmtId="44" fontId="15" fillId="0" borderId="0" xfId="1" applyFont="1"/>
    <xf numFmtId="44" fontId="15" fillId="0" borderId="0" xfId="0" applyNumberFormat="1" applyFont="1"/>
    <xf numFmtId="44" fontId="9" fillId="0" borderId="1" xfId="1" applyFont="1" applyBorder="1"/>
    <xf numFmtId="44" fontId="9" fillId="0" borderId="1" xfId="0" applyNumberFormat="1" applyFont="1" applyBorder="1"/>
    <xf numFmtId="0" fontId="3" fillId="7" borderId="1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right"/>
    </xf>
    <xf numFmtId="3" fontId="4" fillId="7" borderId="1" xfId="0" applyNumberFormat="1" applyFont="1" applyFill="1" applyBorder="1" applyAlignment="1">
      <alignment horizontal="right"/>
    </xf>
    <xf numFmtId="0" fontId="0" fillId="8" borderId="1" xfId="0" applyFill="1" applyBorder="1"/>
    <xf numFmtId="3" fontId="4" fillId="9" borderId="1" xfId="0" applyNumberFormat="1" applyFont="1" applyFill="1" applyBorder="1" applyAlignment="1">
      <alignment horizontal="right"/>
    </xf>
    <xf numFmtId="0" fontId="0" fillId="9" borderId="1" xfId="0" applyFill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2"/>
  <sheetViews>
    <sheetView zoomScale="80" zoomScaleNormal="80" workbookViewId="0">
      <selection sqref="A1:XFD1048576"/>
    </sheetView>
  </sheetViews>
  <sheetFormatPr defaultRowHeight="15" x14ac:dyDescent="0.25"/>
  <cols>
    <col min="1" max="1" width="11.7109375" style="1" customWidth="1"/>
    <col min="2" max="2" width="67.42578125" customWidth="1"/>
    <col min="3" max="3" width="11.7109375" customWidth="1"/>
    <col min="4" max="4" width="18.42578125" customWidth="1"/>
    <col min="5" max="6" width="9.7109375" customWidth="1"/>
  </cols>
  <sheetData>
    <row r="1" spans="1:6" ht="14.45" x14ac:dyDescent="0.3">
      <c r="A1" s="6"/>
      <c r="B1" s="83" t="s">
        <v>590</v>
      </c>
      <c r="C1" s="84"/>
      <c r="D1" s="84"/>
      <c r="E1" s="84"/>
      <c r="F1" s="84"/>
    </row>
    <row r="2" spans="1:6" ht="38.25" x14ac:dyDescent="0.25">
      <c r="A2" s="49" t="s">
        <v>0</v>
      </c>
      <c r="B2" s="8" t="s">
        <v>1</v>
      </c>
      <c r="C2" s="8" t="s">
        <v>2</v>
      </c>
      <c r="D2" s="8" t="s">
        <v>3</v>
      </c>
      <c r="E2" s="8" t="s">
        <v>477</v>
      </c>
      <c r="F2" s="49" t="s">
        <v>543</v>
      </c>
    </row>
    <row r="3" spans="1:6" ht="14.45" x14ac:dyDescent="0.3">
      <c r="A3" s="8"/>
      <c r="B3" s="9" t="s">
        <v>443</v>
      </c>
      <c r="C3" s="10"/>
      <c r="D3" s="11"/>
      <c r="E3" s="12"/>
      <c r="F3" s="7"/>
    </row>
    <row r="4" spans="1:6" ht="53.45" x14ac:dyDescent="0.3">
      <c r="A4" s="13">
        <v>1</v>
      </c>
      <c r="B4" s="14" t="s">
        <v>544</v>
      </c>
      <c r="C4" s="15"/>
      <c r="D4" s="15"/>
      <c r="E4" s="15"/>
      <c r="F4" s="15"/>
    </row>
    <row r="5" spans="1:6" ht="14.45" x14ac:dyDescent="0.3">
      <c r="A5" s="16" t="s">
        <v>4</v>
      </c>
      <c r="B5" s="17" t="s">
        <v>464</v>
      </c>
      <c r="C5" s="18" t="s">
        <v>5</v>
      </c>
      <c r="D5" s="19">
        <v>5000</v>
      </c>
      <c r="E5" s="7">
        <v>2.4</v>
      </c>
      <c r="F5" s="20">
        <f>PRODUCT(D5:E5)</f>
        <v>12000</v>
      </c>
    </row>
    <row r="6" spans="1:6" ht="14.45" x14ac:dyDescent="0.3">
      <c r="A6" s="16" t="s">
        <v>6</v>
      </c>
      <c r="B6" s="17" t="s">
        <v>465</v>
      </c>
      <c r="C6" s="18" t="s">
        <v>5</v>
      </c>
      <c r="D6" s="19">
        <v>5000</v>
      </c>
      <c r="E6" s="7">
        <v>2.2000000000000002</v>
      </c>
      <c r="F6" s="20">
        <f t="shared" ref="F6:F34" si="0">PRODUCT(D6:E6)</f>
        <v>11000</v>
      </c>
    </row>
    <row r="7" spans="1:6" ht="14.45" x14ac:dyDescent="0.3">
      <c r="A7" s="16" t="s">
        <v>7</v>
      </c>
      <c r="B7" s="21" t="s">
        <v>466</v>
      </c>
      <c r="C7" s="18" t="s">
        <v>5</v>
      </c>
      <c r="D7" s="19">
        <v>10000</v>
      </c>
      <c r="E7" s="7">
        <v>2</v>
      </c>
      <c r="F7" s="20">
        <f t="shared" si="0"/>
        <v>20000</v>
      </c>
    </row>
    <row r="8" spans="1:6" ht="14.45" x14ac:dyDescent="0.3">
      <c r="A8" s="16" t="s">
        <v>8</v>
      </c>
      <c r="B8" s="21" t="s">
        <v>476</v>
      </c>
      <c r="C8" s="18" t="s">
        <v>5</v>
      </c>
      <c r="D8" s="19">
        <v>30000</v>
      </c>
      <c r="E8" s="7">
        <v>2</v>
      </c>
      <c r="F8" s="20">
        <f t="shared" si="0"/>
        <v>60000</v>
      </c>
    </row>
    <row r="9" spans="1:6" ht="14.45" x14ac:dyDescent="0.3">
      <c r="A9" s="16" t="s">
        <v>9</v>
      </c>
      <c r="B9" s="17" t="s">
        <v>467</v>
      </c>
      <c r="C9" s="18" t="s">
        <v>5</v>
      </c>
      <c r="D9" s="19">
        <v>5000</v>
      </c>
      <c r="E9" s="7">
        <v>2.2000000000000002</v>
      </c>
      <c r="F9" s="20">
        <f t="shared" si="0"/>
        <v>11000</v>
      </c>
    </row>
    <row r="10" spans="1:6" ht="14.45" x14ac:dyDescent="0.3">
      <c r="A10" s="16" t="s">
        <v>10</v>
      </c>
      <c r="B10" s="21" t="s">
        <v>468</v>
      </c>
      <c r="C10" s="18" t="s">
        <v>5</v>
      </c>
      <c r="D10" s="19">
        <v>4000</v>
      </c>
      <c r="E10" s="7">
        <v>2.8</v>
      </c>
      <c r="F10" s="20">
        <f t="shared" si="0"/>
        <v>11200</v>
      </c>
    </row>
    <row r="11" spans="1:6" ht="14.45" x14ac:dyDescent="0.3">
      <c r="A11" s="16" t="s">
        <v>11</v>
      </c>
      <c r="B11" s="21" t="s">
        <v>469</v>
      </c>
      <c r="C11" s="18" t="s">
        <v>5</v>
      </c>
      <c r="D11" s="19">
        <v>50000</v>
      </c>
      <c r="E11" s="7">
        <v>1.5</v>
      </c>
      <c r="F11" s="20">
        <f t="shared" si="0"/>
        <v>75000</v>
      </c>
    </row>
    <row r="12" spans="1:6" ht="14.45" x14ac:dyDescent="0.3">
      <c r="A12" s="16" t="s">
        <v>13</v>
      </c>
      <c r="B12" s="21" t="s">
        <v>474</v>
      </c>
      <c r="C12" s="18" t="s">
        <v>5</v>
      </c>
      <c r="D12" s="19">
        <v>4000</v>
      </c>
      <c r="E12" s="7">
        <v>0.6</v>
      </c>
      <c r="F12" s="20">
        <f t="shared" si="0"/>
        <v>2400</v>
      </c>
    </row>
    <row r="13" spans="1:6" ht="25.5" x14ac:dyDescent="0.25">
      <c r="A13" s="16" t="s">
        <v>14</v>
      </c>
      <c r="B13" s="17" t="s">
        <v>470</v>
      </c>
      <c r="C13" s="18" t="s">
        <v>5</v>
      </c>
      <c r="D13" s="19">
        <v>30000</v>
      </c>
      <c r="E13" s="7">
        <v>0.6</v>
      </c>
      <c r="F13" s="20">
        <f t="shared" si="0"/>
        <v>18000</v>
      </c>
    </row>
    <row r="14" spans="1:6" ht="25.5" x14ac:dyDescent="0.25">
      <c r="A14" s="22" t="s">
        <v>580</v>
      </c>
      <c r="B14" s="21" t="s">
        <v>471</v>
      </c>
      <c r="C14" s="18"/>
      <c r="D14" s="23" t="s">
        <v>475</v>
      </c>
      <c r="E14" s="7"/>
      <c r="F14" s="20">
        <f t="shared" si="0"/>
        <v>0</v>
      </c>
    </row>
    <row r="15" spans="1:6" x14ac:dyDescent="0.25">
      <c r="A15" s="24" t="s">
        <v>581</v>
      </c>
      <c r="B15" s="21" t="s">
        <v>585</v>
      </c>
      <c r="C15" s="18"/>
      <c r="D15" s="23" t="s">
        <v>475</v>
      </c>
      <c r="E15" s="7"/>
      <c r="F15" s="20">
        <f t="shared" si="0"/>
        <v>0</v>
      </c>
    </row>
    <row r="16" spans="1:6" x14ac:dyDescent="0.25">
      <c r="A16" s="22" t="s">
        <v>15</v>
      </c>
      <c r="B16" s="17" t="s">
        <v>586</v>
      </c>
      <c r="C16" s="18"/>
      <c r="D16" s="23" t="s">
        <v>475</v>
      </c>
      <c r="E16" s="7"/>
      <c r="F16" s="20">
        <f t="shared" si="0"/>
        <v>0</v>
      </c>
    </row>
    <row r="17" spans="1:6" ht="25.5" x14ac:dyDescent="0.25">
      <c r="A17" s="25" t="s">
        <v>19</v>
      </c>
      <c r="B17" s="26" t="s">
        <v>20</v>
      </c>
      <c r="C17" s="26"/>
      <c r="D17" s="26"/>
      <c r="E17" s="26"/>
      <c r="F17" s="26"/>
    </row>
    <row r="18" spans="1:6" ht="26.45" x14ac:dyDescent="0.3">
      <c r="A18" s="22" t="s">
        <v>16</v>
      </c>
      <c r="B18" s="21" t="s">
        <v>439</v>
      </c>
      <c r="C18" s="18" t="s">
        <v>5</v>
      </c>
      <c r="D18" s="19">
        <v>500</v>
      </c>
      <c r="E18" s="7">
        <v>1</v>
      </c>
      <c r="F18" s="20">
        <f t="shared" si="0"/>
        <v>500</v>
      </c>
    </row>
    <row r="19" spans="1:6" ht="33.6" customHeight="1" x14ac:dyDescent="0.3">
      <c r="A19" s="22" t="s">
        <v>545</v>
      </c>
      <c r="B19" s="21" t="s">
        <v>473</v>
      </c>
      <c r="C19" s="18" t="s">
        <v>5</v>
      </c>
      <c r="D19" s="19">
        <v>1500</v>
      </c>
      <c r="E19" s="7">
        <v>5</v>
      </c>
      <c r="F19" s="20">
        <v>7500</v>
      </c>
    </row>
    <row r="20" spans="1:6" ht="14.45" x14ac:dyDescent="0.3">
      <c r="A20" s="22" t="s">
        <v>546</v>
      </c>
      <c r="B20" s="21" t="s">
        <v>21</v>
      </c>
      <c r="C20" s="18" t="s">
        <v>5</v>
      </c>
      <c r="D20" s="19">
        <v>500</v>
      </c>
      <c r="E20" s="7">
        <v>8</v>
      </c>
      <c r="F20" s="20">
        <f t="shared" si="0"/>
        <v>4000</v>
      </c>
    </row>
    <row r="21" spans="1:6" ht="14.45" x14ac:dyDescent="0.3">
      <c r="A21" s="22" t="s">
        <v>547</v>
      </c>
      <c r="B21" s="17" t="s">
        <v>22</v>
      </c>
      <c r="C21" s="18" t="s">
        <v>5</v>
      </c>
      <c r="D21" s="19">
        <v>500</v>
      </c>
      <c r="E21" s="7">
        <v>0.4</v>
      </c>
      <c r="F21" s="20">
        <f t="shared" si="0"/>
        <v>200</v>
      </c>
    </row>
    <row r="22" spans="1:6" x14ac:dyDescent="0.25">
      <c r="A22" s="22" t="s">
        <v>548</v>
      </c>
      <c r="B22" s="17" t="s">
        <v>23</v>
      </c>
      <c r="C22" s="18" t="s">
        <v>5</v>
      </c>
      <c r="D22" s="19">
        <v>500</v>
      </c>
      <c r="E22" s="7">
        <v>1</v>
      </c>
      <c r="F22" s="20">
        <f t="shared" si="0"/>
        <v>500</v>
      </c>
    </row>
    <row r="23" spans="1:6" ht="14.45" x14ac:dyDescent="0.3">
      <c r="A23" s="22" t="s">
        <v>549</v>
      </c>
      <c r="B23" s="17" t="s">
        <v>24</v>
      </c>
      <c r="C23" s="18" t="s">
        <v>25</v>
      </c>
      <c r="D23" s="19">
        <v>3</v>
      </c>
      <c r="E23" s="7">
        <v>0</v>
      </c>
      <c r="F23" s="20">
        <f t="shared" si="0"/>
        <v>0</v>
      </c>
    </row>
    <row r="24" spans="1:6" x14ac:dyDescent="0.25">
      <c r="A24" s="22" t="s">
        <v>550</v>
      </c>
      <c r="B24" s="17" t="s">
        <v>26</v>
      </c>
      <c r="C24" s="18" t="s">
        <v>25</v>
      </c>
      <c r="D24" s="19">
        <v>3</v>
      </c>
      <c r="E24" s="7">
        <v>0</v>
      </c>
      <c r="F24" s="20">
        <f t="shared" si="0"/>
        <v>0</v>
      </c>
    </row>
    <row r="25" spans="1:6" x14ac:dyDescent="0.25">
      <c r="A25" s="22" t="s">
        <v>551</v>
      </c>
      <c r="B25" s="17" t="s">
        <v>27</v>
      </c>
      <c r="C25" s="18" t="s">
        <v>25</v>
      </c>
      <c r="D25" s="19">
        <v>250000</v>
      </c>
      <c r="E25" s="7">
        <v>0</v>
      </c>
      <c r="F25" s="20">
        <f t="shared" si="0"/>
        <v>0</v>
      </c>
    </row>
    <row r="26" spans="1:6" x14ac:dyDescent="0.25">
      <c r="A26" s="22" t="s">
        <v>552</v>
      </c>
      <c r="B26" s="17" t="s">
        <v>28</v>
      </c>
      <c r="C26" s="18" t="s">
        <v>25</v>
      </c>
      <c r="D26" s="19">
        <v>4</v>
      </c>
      <c r="E26" s="7">
        <v>0</v>
      </c>
      <c r="F26" s="20">
        <f t="shared" si="0"/>
        <v>0</v>
      </c>
    </row>
    <row r="27" spans="1:6" x14ac:dyDescent="0.25">
      <c r="A27" s="22" t="s">
        <v>553</v>
      </c>
      <c r="B27" s="17" t="s">
        <v>29</v>
      </c>
      <c r="C27" s="18" t="s">
        <v>25</v>
      </c>
      <c r="D27" s="19">
        <v>3</v>
      </c>
      <c r="E27" s="7">
        <v>0</v>
      </c>
      <c r="F27" s="20">
        <f t="shared" si="0"/>
        <v>0</v>
      </c>
    </row>
    <row r="28" spans="1:6" x14ac:dyDescent="0.25">
      <c r="A28" s="22" t="s">
        <v>554</v>
      </c>
      <c r="B28" s="17" t="s">
        <v>30</v>
      </c>
      <c r="C28" s="18" t="s">
        <v>25</v>
      </c>
      <c r="D28" s="19">
        <v>3</v>
      </c>
      <c r="E28" s="7">
        <v>6000</v>
      </c>
      <c r="F28" s="20">
        <f t="shared" si="0"/>
        <v>18000</v>
      </c>
    </row>
    <row r="29" spans="1:6" x14ac:dyDescent="0.25">
      <c r="A29" s="22" t="s">
        <v>555</v>
      </c>
      <c r="B29" s="17" t="s">
        <v>31</v>
      </c>
      <c r="C29" s="18" t="s">
        <v>25</v>
      </c>
      <c r="D29" s="19">
        <v>3</v>
      </c>
      <c r="E29" s="7">
        <v>2000</v>
      </c>
      <c r="F29" s="20">
        <f t="shared" si="0"/>
        <v>6000</v>
      </c>
    </row>
    <row r="30" spans="1:6" x14ac:dyDescent="0.25">
      <c r="A30" s="22" t="s">
        <v>556</v>
      </c>
      <c r="B30" s="17" t="s">
        <v>32</v>
      </c>
      <c r="C30" s="18" t="s">
        <v>25</v>
      </c>
      <c r="D30" s="19">
        <v>3</v>
      </c>
      <c r="E30" s="7">
        <v>3000</v>
      </c>
      <c r="F30" s="20">
        <f t="shared" si="0"/>
        <v>9000</v>
      </c>
    </row>
    <row r="31" spans="1:6" x14ac:dyDescent="0.25">
      <c r="A31" s="22" t="s">
        <v>557</v>
      </c>
      <c r="B31" s="17" t="s">
        <v>33</v>
      </c>
      <c r="C31" s="18" t="s">
        <v>25</v>
      </c>
      <c r="D31" s="19">
        <v>3</v>
      </c>
      <c r="E31" s="7">
        <v>500</v>
      </c>
      <c r="F31" s="20">
        <f t="shared" si="0"/>
        <v>1500</v>
      </c>
    </row>
    <row r="32" spans="1:6" x14ac:dyDescent="0.25">
      <c r="A32" s="22" t="s">
        <v>558</v>
      </c>
      <c r="B32" s="21" t="s">
        <v>34</v>
      </c>
      <c r="C32" s="18" t="s">
        <v>25</v>
      </c>
      <c r="D32" s="19">
        <v>3</v>
      </c>
      <c r="E32" s="7">
        <v>7000</v>
      </c>
      <c r="F32" s="20">
        <f t="shared" si="0"/>
        <v>21000</v>
      </c>
    </row>
    <row r="33" spans="1:6" x14ac:dyDescent="0.25">
      <c r="A33" s="22" t="s">
        <v>559</v>
      </c>
      <c r="B33" s="17" t="s">
        <v>35</v>
      </c>
      <c r="C33" s="18" t="s">
        <v>25</v>
      </c>
      <c r="D33" s="19">
        <v>3</v>
      </c>
      <c r="E33" s="7">
        <v>0</v>
      </c>
      <c r="F33" s="20">
        <f t="shared" si="0"/>
        <v>0</v>
      </c>
    </row>
    <row r="34" spans="1:6" x14ac:dyDescent="0.25">
      <c r="A34" s="22" t="s">
        <v>560</v>
      </c>
      <c r="B34" s="17" t="s">
        <v>36</v>
      </c>
      <c r="C34" s="18" t="s">
        <v>25</v>
      </c>
      <c r="D34" s="19">
        <v>1</v>
      </c>
      <c r="E34" s="7">
        <v>0</v>
      </c>
      <c r="F34" s="20">
        <f t="shared" si="0"/>
        <v>0</v>
      </c>
    </row>
    <row r="35" spans="1:6" x14ac:dyDescent="0.25">
      <c r="A35" s="27"/>
      <c r="B35" s="28" t="s">
        <v>37</v>
      </c>
      <c r="C35" s="29"/>
      <c r="D35" s="29"/>
      <c r="E35" s="30"/>
      <c r="F35" s="31">
        <f>SUM(F5:F34)</f>
        <v>288800</v>
      </c>
    </row>
    <row r="36" spans="1:6" x14ac:dyDescent="0.25">
      <c r="A36" s="27"/>
      <c r="B36" s="9" t="s">
        <v>444</v>
      </c>
      <c r="C36" s="32"/>
      <c r="D36" s="32"/>
      <c r="E36" s="7"/>
      <c r="F36" s="12"/>
    </row>
    <row r="37" spans="1:6" ht="25.5" x14ac:dyDescent="0.25">
      <c r="A37" s="33" t="s">
        <v>38</v>
      </c>
      <c r="B37" s="15" t="s">
        <v>39</v>
      </c>
      <c r="C37" s="15"/>
      <c r="D37" s="15"/>
      <c r="E37" s="15"/>
      <c r="F37" s="15"/>
    </row>
    <row r="38" spans="1:6" ht="25.5" x14ac:dyDescent="0.25">
      <c r="A38" s="16" t="s">
        <v>40</v>
      </c>
      <c r="B38" s="21" t="s">
        <v>429</v>
      </c>
      <c r="C38" s="18" t="s">
        <v>5</v>
      </c>
      <c r="D38" s="19">
        <v>150000</v>
      </c>
      <c r="E38" s="7">
        <v>0.21</v>
      </c>
      <c r="F38" s="20">
        <f t="shared" ref="F38:F54" si="1">PRODUCT(D38:E38)</f>
        <v>31500</v>
      </c>
    </row>
    <row r="39" spans="1:6" ht="25.5" x14ac:dyDescent="0.25">
      <c r="A39" s="16" t="s">
        <v>41</v>
      </c>
      <c r="B39" s="21" t="s">
        <v>42</v>
      </c>
      <c r="C39" s="18" t="s">
        <v>5</v>
      </c>
      <c r="D39" s="19">
        <v>50000</v>
      </c>
      <c r="E39" s="7">
        <v>0.24</v>
      </c>
      <c r="F39" s="20">
        <f t="shared" si="1"/>
        <v>12000</v>
      </c>
    </row>
    <row r="40" spans="1:6" x14ac:dyDescent="0.25">
      <c r="A40" s="16" t="s">
        <v>43</v>
      </c>
      <c r="B40" s="21" t="s">
        <v>430</v>
      </c>
      <c r="C40" s="18" t="s">
        <v>5</v>
      </c>
      <c r="D40" s="19">
        <v>50000</v>
      </c>
      <c r="E40" s="7">
        <v>0.26</v>
      </c>
      <c r="F40" s="20">
        <f t="shared" si="1"/>
        <v>13000</v>
      </c>
    </row>
    <row r="41" spans="1:6" x14ac:dyDescent="0.25">
      <c r="A41" s="16" t="s">
        <v>45</v>
      </c>
      <c r="B41" s="21" t="s">
        <v>440</v>
      </c>
      <c r="C41" s="18" t="s">
        <v>5</v>
      </c>
      <c r="D41" s="19">
        <v>20000</v>
      </c>
      <c r="E41" s="7">
        <v>0.87</v>
      </c>
      <c r="F41" s="20">
        <f t="shared" si="1"/>
        <v>17400</v>
      </c>
    </row>
    <row r="42" spans="1:6" x14ac:dyDescent="0.25">
      <c r="A42" s="16" t="s">
        <v>46</v>
      </c>
      <c r="B42" s="21" t="s">
        <v>428</v>
      </c>
      <c r="C42" s="18" t="s">
        <v>25</v>
      </c>
      <c r="D42" s="19">
        <v>3</v>
      </c>
      <c r="E42" s="7">
        <v>0</v>
      </c>
      <c r="F42" s="20">
        <f t="shared" si="1"/>
        <v>0</v>
      </c>
    </row>
    <row r="43" spans="1:6" x14ac:dyDescent="0.25">
      <c r="A43" s="22" t="s">
        <v>47</v>
      </c>
      <c r="B43" s="21" t="s">
        <v>432</v>
      </c>
      <c r="C43" s="18"/>
      <c r="D43" s="19"/>
      <c r="E43" s="7">
        <v>0</v>
      </c>
      <c r="F43" s="20">
        <f t="shared" si="1"/>
        <v>0</v>
      </c>
    </row>
    <row r="44" spans="1:6" x14ac:dyDescent="0.25">
      <c r="A44" s="22" t="s">
        <v>48</v>
      </c>
      <c r="B44" s="17" t="s">
        <v>26</v>
      </c>
      <c r="C44" s="18" t="s">
        <v>25</v>
      </c>
      <c r="D44" s="19">
        <v>3</v>
      </c>
      <c r="E44" s="7">
        <v>0</v>
      </c>
      <c r="F44" s="20">
        <f t="shared" si="1"/>
        <v>0</v>
      </c>
    </row>
    <row r="45" spans="1:6" x14ac:dyDescent="0.25">
      <c r="A45" s="22" t="s">
        <v>49</v>
      </c>
      <c r="B45" s="17" t="s">
        <v>30</v>
      </c>
      <c r="C45" s="18" t="s">
        <v>25</v>
      </c>
      <c r="D45" s="19">
        <v>3</v>
      </c>
      <c r="E45" s="7">
        <v>16000</v>
      </c>
      <c r="F45" s="20">
        <f t="shared" si="1"/>
        <v>48000</v>
      </c>
    </row>
    <row r="46" spans="1:6" x14ac:dyDescent="0.25">
      <c r="A46" s="22" t="s">
        <v>50</v>
      </c>
      <c r="B46" s="17" t="s">
        <v>32</v>
      </c>
      <c r="C46" s="18" t="s">
        <v>25</v>
      </c>
      <c r="D46" s="19">
        <v>3</v>
      </c>
      <c r="E46" s="7">
        <v>8700</v>
      </c>
      <c r="F46" s="20">
        <f t="shared" si="1"/>
        <v>26100</v>
      </c>
    </row>
    <row r="47" spans="1:6" x14ac:dyDescent="0.25">
      <c r="A47" s="22" t="s">
        <v>51</v>
      </c>
      <c r="B47" s="17" t="s">
        <v>34</v>
      </c>
      <c r="C47" s="18" t="s">
        <v>25</v>
      </c>
      <c r="D47" s="19">
        <v>3</v>
      </c>
      <c r="E47" s="7">
        <v>7000</v>
      </c>
      <c r="F47" s="20">
        <f t="shared" si="1"/>
        <v>21000</v>
      </c>
    </row>
    <row r="48" spans="1:6" x14ac:dyDescent="0.25">
      <c r="A48" s="22" t="s">
        <v>433</v>
      </c>
      <c r="B48" s="17" t="s">
        <v>35</v>
      </c>
      <c r="C48" s="18" t="s">
        <v>25</v>
      </c>
      <c r="D48" s="19">
        <v>3</v>
      </c>
      <c r="E48" s="7">
        <v>0</v>
      </c>
      <c r="F48" s="20">
        <f t="shared" si="1"/>
        <v>0</v>
      </c>
    </row>
    <row r="49" spans="1:6" x14ac:dyDescent="0.25">
      <c r="A49" s="32"/>
      <c r="B49" s="28" t="s">
        <v>52</v>
      </c>
      <c r="C49" s="29"/>
      <c r="D49" s="29"/>
      <c r="E49" s="30"/>
      <c r="F49" s="31">
        <f>SUM(F38:F48)</f>
        <v>169000</v>
      </c>
    </row>
    <row r="50" spans="1:6" x14ac:dyDescent="0.25">
      <c r="A50" s="32"/>
      <c r="B50" s="9" t="s">
        <v>445</v>
      </c>
      <c r="C50" s="32"/>
      <c r="D50" s="32"/>
      <c r="E50" s="7"/>
      <c r="F50" s="12"/>
    </row>
    <row r="51" spans="1:6" ht="38.25" x14ac:dyDescent="0.25">
      <c r="A51" s="33" t="s">
        <v>53</v>
      </c>
      <c r="B51" s="34" t="s">
        <v>54</v>
      </c>
      <c r="C51" s="15"/>
      <c r="D51" s="15"/>
      <c r="E51" s="15"/>
      <c r="F51" s="15"/>
    </row>
    <row r="52" spans="1:6" x14ac:dyDescent="0.25">
      <c r="A52" s="16" t="s">
        <v>55</v>
      </c>
      <c r="B52" s="17" t="s">
        <v>56</v>
      </c>
      <c r="C52" s="18" t="s">
        <v>5</v>
      </c>
      <c r="D52" s="19">
        <v>2000</v>
      </c>
      <c r="E52" s="7">
        <v>5</v>
      </c>
      <c r="F52" s="20">
        <f t="shared" si="1"/>
        <v>10000</v>
      </c>
    </row>
    <row r="53" spans="1:6" x14ac:dyDescent="0.25">
      <c r="A53" s="16" t="s">
        <v>57</v>
      </c>
      <c r="B53" s="17" t="s">
        <v>58</v>
      </c>
      <c r="C53" s="18" t="s">
        <v>5</v>
      </c>
      <c r="D53" s="19">
        <v>500</v>
      </c>
      <c r="E53" s="7">
        <v>2</v>
      </c>
      <c r="F53" s="20">
        <f t="shared" si="1"/>
        <v>1000</v>
      </c>
    </row>
    <row r="54" spans="1:6" x14ac:dyDescent="0.25">
      <c r="A54" s="16" t="s">
        <v>59</v>
      </c>
      <c r="B54" s="17" t="s">
        <v>60</v>
      </c>
      <c r="C54" s="18" t="s">
        <v>5</v>
      </c>
      <c r="D54" s="19">
        <v>500</v>
      </c>
      <c r="E54" s="7">
        <v>2</v>
      </c>
      <c r="F54" s="20">
        <f t="shared" si="1"/>
        <v>1000</v>
      </c>
    </row>
    <row r="55" spans="1:6" x14ac:dyDescent="0.25">
      <c r="A55" s="16" t="s">
        <v>61</v>
      </c>
      <c r="B55" s="21" t="s">
        <v>12</v>
      </c>
      <c r="C55" s="18" t="s">
        <v>5</v>
      </c>
      <c r="D55" s="19">
        <v>10000</v>
      </c>
      <c r="E55" s="7">
        <v>0.5</v>
      </c>
      <c r="F55" s="20">
        <f t="shared" ref="F55:F120" si="2">PRODUCT(D55:E55)</f>
        <v>5000</v>
      </c>
    </row>
    <row r="56" spans="1:6" x14ac:dyDescent="0.25">
      <c r="A56" s="16" t="s">
        <v>62</v>
      </c>
      <c r="B56" s="21" t="s">
        <v>431</v>
      </c>
      <c r="C56" s="18" t="s">
        <v>5</v>
      </c>
      <c r="D56" s="19">
        <v>3000</v>
      </c>
      <c r="E56" s="7">
        <v>2</v>
      </c>
      <c r="F56" s="20">
        <f t="shared" si="2"/>
        <v>6000</v>
      </c>
    </row>
    <row r="57" spans="1:6" x14ac:dyDescent="0.25">
      <c r="A57" s="16" t="s">
        <v>63</v>
      </c>
      <c r="B57" s="35" t="s">
        <v>44</v>
      </c>
      <c r="C57" s="7"/>
      <c r="D57" s="36">
        <v>0</v>
      </c>
      <c r="E57" s="7"/>
      <c r="F57" s="20">
        <f t="shared" si="2"/>
        <v>0</v>
      </c>
    </row>
    <row r="58" spans="1:6" x14ac:dyDescent="0.25">
      <c r="A58" s="16" t="s">
        <v>65</v>
      </c>
      <c r="B58" s="17" t="s">
        <v>64</v>
      </c>
      <c r="C58" s="18" t="s">
        <v>5</v>
      </c>
      <c r="D58" s="19">
        <v>500</v>
      </c>
      <c r="E58" s="7">
        <v>10</v>
      </c>
      <c r="F58" s="20">
        <f t="shared" si="2"/>
        <v>5000</v>
      </c>
    </row>
    <row r="59" spans="1:6" x14ac:dyDescent="0.25">
      <c r="A59" s="16" t="s">
        <v>67</v>
      </c>
      <c r="B59" s="21" t="s">
        <v>66</v>
      </c>
      <c r="C59" s="18" t="s">
        <v>5</v>
      </c>
      <c r="D59" s="19">
        <v>500</v>
      </c>
      <c r="E59" s="7">
        <v>4</v>
      </c>
      <c r="F59" s="20">
        <f t="shared" si="2"/>
        <v>2000</v>
      </c>
    </row>
    <row r="60" spans="1:6" x14ac:dyDescent="0.25">
      <c r="A60" s="16" t="s">
        <v>68</v>
      </c>
      <c r="B60" s="21" t="s">
        <v>434</v>
      </c>
      <c r="C60" s="7"/>
      <c r="D60" s="7"/>
      <c r="E60" s="7"/>
      <c r="F60" s="20">
        <f t="shared" si="2"/>
        <v>0</v>
      </c>
    </row>
    <row r="61" spans="1:6" x14ac:dyDescent="0.25">
      <c r="A61" s="16" t="s">
        <v>70</v>
      </c>
      <c r="B61" s="21" t="s">
        <v>562</v>
      </c>
      <c r="C61" s="18" t="s">
        <v>25</v>
      </c>
      <c r="D61" s="19">
        <v>1</v>
      </c>
      <c r="E61" s="7">
        <v>0</v>
      </c>
      <c r="F61" s="20">
        <v>0</v>
      </c>
    </row>
    <row r="62" spans="1:6" x14ac:dyDescent="0.25">
      <c r="A62" s="16" t="s">
        <v>71</v>
      </c>
      <c r="B62" s="37" t="s">
        <v>24</v>
      </c>
      <c r="C62" s="18" t="s">
        <v>25</v>
      </c>
      <c r="D62" s="19">
        <v>2</v>
      </c>
      <c r="E62" s="7">
        <v>0</v>
      </c>
      <c r="F62" s="20">
        <f t="shared" si="2"/>
        <v>0</v>
      </c>
    </row>
    <row r="63" spans="1:6" x14ac:dyDescent="0.25">
      <c r="A63" s="16" t="s">
        <v>72</v>
      </c>
      <c r="B63" s="17" t="s">
        <v>563</v>
      </c>
      <c r="C63" s="18" t="s">
        <v>25</v>
      </c>
      <c r="D63" s="19">
        <v>2</v>
      </c>
      <c r="E63" s="7">
        <v>16000</v>
      </c>
      <c r="F63" s="20">
        <f t="shared" si="2"/>
        <v>32000</v>
      </c>
    </row>
    <row r="64" spans="1:6" x14ac:dyDescent="0.25">
      <c r="A64" s="16" t="s">
        <v>73</v>
      </c>
      <c r="B64" s="17" t="s">
        <v>564</v>
      </c>
      <c r="C64" s="18" t="s">
        <v>25</v>
      </c>
      <c r="D64" s="19">
        <v>2</v>
      </c>
      <c r="E64" s="7">
        <v>2500</v>
      </c>
      <c r="F64" s="20">
        <f t="shared" si="2"/>
        <v>5000</v>
      </c>
    </row>
    <row r="65" spans="1:6" x14ac:dyDescent="0.25">
      <c r="A65" s="16" t="s">
        <v>561</v>
      </c>
      <c r="B65" s="17" t="s">
        <v>35</v>
      </c>
      <c r="C65" s="18" t="s">
        <v>25</v>
      </c>
      <c r="D65" s="19">
        <v>1</v>
      </c>
      <c r="E65" s="7">
        <v>0</v>
      </c>
      <c r="F65" s="20">
        <f t="shared" si="2"/>
        <v>0</v>
      </c>
    </row>
    <row r="66" spans="1:6" x14ac:dyDescent="0.25">
      <c r="A66" s="32"/>
      <c r="B66" s="28" t="s">
        <v>74</v>
      </c>
      <c r="C66" s="29"/>
      <c r="D66" s="29"/>
      <c r="E66" s="30"/>
      <c r="F66" s="31">
        <f>SUM(F52:F65)</f>
        <v>67000</v>
      </c>
    </row>
    <row r="67" spans="1:6" x14ac:dyDescent="0.25">
      <c r="A67" s="32"/>
      <c r="B67" s="9" t="s">
        <v>446</v>
      </c>
      <c r="C67" s="32"/>
      <c r="D67" s="32"/>
      <c r="E67" s="7"/>
      <c r="F67" s="12"/>
    </row>
    <row r="68" spans="1:6" ht="25.5" x14ac:dyDescent="0.25">
      <c r="A68" s="33" t="s">
        <v>75</v>
      </c>
      <c r="B68" s="15" t="s">
        <v>76</v>
      </c>
      <c r="C68" s="15"/>
      <c r="D68" s="15"/>
      <c r="E68" s="15"/>
      <c r="F68" s="15"/>
    </row>
    <row r="69" spans="1:6" x14ac:dyDescent="0.25">
      <c r="A69" s="16" t="s">
        <v>77</v>
      </c>
      <c r="B69" s="17" t="s">
        <v>78</v>
      </c>
      <c r="C69" s="18" t="s">
        <v>5</v>
      </c>
      <c r="D69" s="19">
        <v>1000</v>
      </c>
      <c r="E69" s="7">
        <v>35</v>
      </c>
      <c r="F69" s="20">
        <f t="shared" si="2"/>
        <v>35000</v>
      </c>
    </row>
    <row r="70" spans="1:6" x14ac:dyDescent="0.25">
      <c r="A70" s="16" t="s">
        <v>79</v>
      </c>
      <c r="B70" s="21" t="s">
        <v>435</v>
      </c>
      <c r="C70" s="18" t="s">
        <v>5</v>
      </c>
      <c r="D70" s="19">
        <v>1000</v>
      </c>
      <c r="E70" s="7">
        <v>35</v>
      </c>
      <c r="F70" s="20">
        <f t="shared" si="2"/>
        <v>35000</v>
      </c>
    </row>
    <row r="71" spans="1:6" x14ac:dyDescent="0.25">
      <c r="A71" s="16" t="s">
        <v>80</v>
      </c>
      <c r="B71" s="17" t="s">
        <v>81</v>
      </c>
      <c r="C71" s="18" t="s">
        <v>5</v>
      </c>
      <c r="D71" s="19">
        <v>1000</v>
      </c>
      <c r="E71" s="7">
        <v>35</v>
      </c>
      <c r="F71" s="20">
        <f t="shared" si="2"/>
        <v>35000</v>
      </c>
    </row>
    <row r="72" spans="1:6" x14ac:dyDescent="0.25">
      <c r="A72" s="16" t="s">
        <v>82</v>
      </c>
      <c r="B72" s="21" t="s">
        <v>69</v>
      </c>
      <c r="C72" s="18" t="s">
        <v>25</v>
      </c>
      <c r="D72" s="19">
        <v>1</v>
      </c>
      <c r="E72" s="7">
        <v>0</v>
      </c>
      <c r="F72" s="20">
        <f t="shared" si="2"/>
        <v>0</v>
      </c>
    </row>
    <row r="73" spans="1:6" x14ac:dyDescent="0.25">
      <c r="A73" s="16" t="s">
        <v>83</v>
      </c>
      <c r="B73" s="17" t="s">
        <v>26</v>
      </c>
      <c r="C73" s="18" t="s">
        <v>25</v>
      </c>
      <c r="D73" s="19">
        <v>1</v>
      </c>
      <c r="E73" s="7">
        <v>0</v>
      </c>
      <c r="F73" s="20">
        <f t="shared" si="2"/>
        <v>0</v>
      </c>
    </row>
    <row r="74" spans="1:6" x14ac:dyDescent="0.25">
      <c r="A74" s="16" t="s">
        <v>84</v>
      </c>
      <c r="B74" s="17" t="s">
        <v>30</v>
      </c>
      <c r="C74" s="18" t="s">
        <v>25</v>
      </c>
      <c r="D74" s="19">
        <v>1</v>
      </c>
      <c r="E74" s="7">
        <v>8000</v>
      </c>
      <c r="F74" s="20">
        <f t="shared" si="2"/>
        <v>8000</v>
      </c>
    </row>
    <row r="75" spans="1:6" x14ac:dyDescent="0.25">
      <c r="A75" s="16" t="s">
        <v>85</v>
      </c>
      <c r="B75" s="17" t="s">
        <v>32</v>
      </c>
      <c r="C75" s="18" t="s">
        <v>25</v>
      </c>
      <c r="D75" s="19">
        <v>1</v>
      </c>
      <c r="E75" s="7">
        <v>2000</v>
      </c>
      <c r="F75" s="20">
        <f t="shared" si="2"/>
        <v>2000</v>
      </c>
    </row>
    <row r="76" spans="1:6" x14ac:dyDescent="0.25">
      <c r="A76" s="16" t="s">
        <v>86</v>
      </c>
      <c r="B76" s="17" t="s">
        <v>34</v>
      </c>
      <c r="C76" s="18" t="s">
        <v>25</v>
      </c>
      <c r="D76" s="19">
        <v>1</v>
      </c>
      <c r="E76" s="7">
        <v>7000</v>
      </c>
      <c r="F76" s="20">
        <f t="shared" si="2"/>
        <v>7000</v>
      </c>
    </row>
    <row r="77" spans="1:6" x14ac:dyDescent="0.25">
      <c r="A77" s="16" t="s">
        <v>87</v>
      </c>
      <c r="B77" s="17" t="s">
        <v>35</v>
      </c>
      <c r="C77" s="18" t="s">
        <v>25</v>
      </c>
      <c r="D77" s="19">
        <v>1</v>
      </c>
      <c r="E77" s="7">
        <v>0</v>
      </c>
      <c r="F77" s="7">
        <f t="shared" si="2"/>
        <v>0</v>
      </c>
    </row>
    <row r="78" spans="1:6" x14ac:dyDescent="0.25">
      <c r="A78" s="32"/>
      <c r="B78" s="28" t="s">
        <v>88</v>
      </c>
      <c r="C78" s="29"/>
      <c r="D78" s="29"/>
      <c r="E78" s="30"/>
      <c r="F78" s="31">
        <f>SUM(F69:F77)</f>
        <v>122000</v>
      </c>
    </row>
    <row r="79" spans="1:6" x14ac:dyDescent="0.25">
      <c r="A79" s="32"/>
      <c r="B79" s="9" t="s">
        <v>447</v>
      </c>
      <c r="C79" s="32"/>
      <c r="D79" s="32"/>
      <c r="E79" s="7"/>
      <c r="F79" s="12"/>
    </row>
    <row r="80" spans="1:6" ht="34.15" customHeight="1" x14ac:dyDescent="0.25">
      <c r="A80" s="33" t="s">
        <v>89</v>
      </c>
      <c r="B80" s="15" t="s">
        <v>90</v>
      </c>
      <c r="C80" s="15"/>
      <c r="D80" s="15"/>
      <c r="E80" s="15"/>
      <c r="F80" s="15"/>
    </row>
    <row r="81" spans="1:6" ht="25.5" x14ac:dyDescent="0.25">
      <c r="A81" s="16" t="s">
        <v>91</v>
      </c>
      <c r="B81" s="17" t="s">
        <v>92</v>
      </c>
      <c r="C81" s="18" t="s">
        <v>25</v>
      </c>
      <c r="D81" s="19">
        <v>13000</v>
      </c>
      <c r="E81" s="7">
        <v>20</v>
      </c>
      <c r="F81" s="20">
        <f t="shared" si="2"/>
        <v>260000</v>
      </c>
    </row>
    <row r="82" spans="1:6" x14ac:dyDescent="0.25">
      <c r="A82" s="16" t="s">
        <v>93</v>
      </c>
      <c r="B82" s="17" t="s">
        <v>94</v>
      </c>
      <c r="C82" s="18" t="s">
        <v>25</v>
      </c>
      <c r="D82" s="19">
        <v>1000</v>
      </c>
      <c r="E82" s="7">
        <v>3.4</v>
      </c>
      <c r="F82" s="20">
        <f t="shared" si="2"/>
        <v>3400</v>
      </c>
    </row>
    <row r="83" spans="1:6" x14ac:dyDescent="0.25">
      <c r="A83" s="16" t="s">
        <v>95</v>
      </c>
      <c r="B83" s="17" t="s">
        <v>96</v>
      </c>
      <c r="C83" s="18" t="s">
        <v>25</v>
      </c>
      <c r="D83" s="19">
        <v>500</v>
      </c>
      <c r="E83" s="7">
        <v>6.8</v>
      </c>
      <c r="F83" s="20">
        <f t="shared" si="2"/>
        <v>3400</v>
      </c>
    </row>
    <row r="84" spans="1:6" x14ac:dyDescent="0.25">
      <c r="A84" s="16" t="s">
        <v>97</v>
      </c>
      <c r="B84" s="37" t="s">
        <v>98</v>
      </c>
      <c r="C84" s="18" t="s">
        <v>25</v>
      </c>
      <c r="D84" s="19">
        <v>40000</v>
      </c>
      <c r="E84" s="7">
        <v>1.7</v>
      </c>
      <c r="F84" s="20">
        <f t="shared" si="2"/>
        <v>68000</v>
      </c>
    </row>
    <row r="85" spans="1:6" ht="25.5" x14ac:dyDescent="0.25">
      <c r="A85" s="16" t="s">
        <v>99</v>
      </c>
      <c r="B85" s="37" t="s">
        <v>566</v>
      </c>
      <c r="C85" s="18" t="s">
        <v>25</v>
      </c>
      <c r="D85" s="19">
        <v>500</v>
      </c>
      <c r="E85" s="7">
        <v>6</v>
      </c>
      <c r="F85" s="20">
        <f t="shared" si="2"/>
        <v>3000</v>
      </c>
    </row>
    <row r="86" spans="1:6" x14ac:dyDescent="0.25">
      <c r="A86" s="16" t="s">
        <v>101</v>
      </c>
      <c r="B86" s="17" t="s">
        <v>100</v>
      </c>
      <c r="C86" s="18" t="s">
        <v>25</v>
      </c>
      <c r="D86" s="19">
        <v>25</v>
      </c>
      <c r="E86" s="7">
        <v>0</v>
      </c>
      <c r="F86" s="20">
        <f t="shared" si="2"/>
        <v>0</v>
      </c>
    </row>
    <row r="87" spans="1:6" x14ac:dyDescent="0.25">
      <c r="A87" s="16" t="s">
        <v>103</v>
      </c>
      <c r="B87" s="17" t="s">
        <v>102</v>
      </c>
      <c r="C87" s="18" t="s">
        <v>25</v>
      </c>
      <c r="D87" s="19">
        <v>5</v>
      </c>
      <c r="E87" s="7">
        <v>0</v>
      </c>
      <c r="F87" s="20">
        <f t="shared" si="2"/>
        <v>0</v>
      </c>
    </row>
    <row r="88" spans="1:6" x14ac:dyDescent="0.25">
      <c r="A88" s="16" t="s">
        <v>105</v>
      </c>
      <c r="B88" s="17" t="s">
        <v>104</v>
      </c>
      <c r="C88" s="18" t="s">
        <v>25</v>
      </c>
      <c r="D88" s="19">
        <v>3</v>
      </c>
      <c r="E88" s="7">
        <v>0</v>
      </c>
      <c r="F88" s="20">
        <f t="shared" si="2"/>
        <v>0</v>
      </c>
    </row>
    <row r="89" spans="1:6" x14ac:dyDescent="0.25">
      <c r="A89" s="16" t="s">
        <v>107</v>
      </c>
      <c r="B89" s="17" t="s">
        <v>106</v>
      </c>
      <c r="C89" s="18" t="s">
        <v>25</v>
      </c>
      <c r="D89" s="19">
        <v>50000</v>
      </c>
      <c r="E89" s="7">
        <v>3</v>
      </c>
      <c r="F89" s="20">
        <f t="shared" si="2"/>
        <v>150000</v>
      </c>
    </row>
    <row r="90" spans="1:6" x14ac:dyDescent="0.25">
      <c r="A90" s="16" t="s">
        <v>109</v>
      </c>
      <c r="B90" s="17" t="s">
        <v>108</v>
      </c>
      <c r="C90" s="18" t="s">
        <v>25</v>
      </c>
      <c r="D90" s="19">
        <v>12</v>
      </c>
      <c r="E90" s="7">
        <v>0</v>
      </c>
      <c r="F90" s="20">
        <f t="shared" si="2"/>
        <v>0</v>
      </c>
    </row>
    <row r="91" spans="1:6" x14ac:dyDescent="0.25">
      <c r="A91" s="16" t="s">
        <v>111</v>
      </c>
      <c r="B91" s="17" t="s">
        <v>110</v>
      </c>
      <c r="C91" s="18" t="s">
        <v>25</v>
      </c>
      <c r="D91" s="19">
        <v>3</v>
      </c>
      <c r="E91" s="7">
        <v>0</v>
      </c>
      <c r="F91" s="20">
        <f t="shared" si="2"/>
        <v>0</v>
      </c>
    </row>
    <row r="92" spans="1:6" x14ac:dyDescent="0.25">
      <c r="A92" s="16" t="s">
        <v>113</v>
      </c>
      <c r="B92" s="17" t="s">
        <v>112</v>
      </c>
      <c r="C92" s="18" t="s">
        <v>25</v>
      </c>
      <c r="D92" s="19">
        <v>5</v>
      </c>
      <c r="E92" s="7">
        <v>0</v>
      </c>
      <c r="F92" s="20">
        <f t="shared" si="2"/>
        <v>0</v>
      </c>
    </row>
    <row r="93" spans="1:6" x14ac:dyDescent="0.25">
      <c r="A93" s="16" t="s">
        <v>115</v>
      </c>
      <c r="B93" s="17" t="s">
        <v>114</v>
      </c>
      <c r="C93" s="18" t="s">
        <v>25</v>
      </c>
      <c r="D93" s="19">
        <v>20</v>
      </c>
      <c r="E93" s="7">
        <v>0</v>
      </c>
      <c r="F93" s="20">
        <f t="shared" si="2"/>
        <v>0</v>
      </c>
    </row>
    <row r="94" spans="1:6" x14ac:dyDescent="0.25">
      <c r="A94" s="16" t="s">
        <v>117</v>
      </c>
      <c r="B94" s="17" t="s">
        <v>116</v>
      </c>
      <c r="C94" s="18" t="s">
        <v>25</v>
      </c>
      <c r="D94" s="19">
        <v>1</v>
      </c>
      <c r="E94" s="7">
        <v>0</v>
      </c>
      <c r="F94" s="20">
        <f t="shared" si="2"/>
        <v>0</v>
      </c>
    </row>
    <row r="95" spans="1:6" x14ac:dyDescent="0.25">
      <c r="A95" s="16" t="s">
        <v>119</v>
      </c>
      <c r="B95" s="17" t="s">
        <v>118</v>
      </c>
      <c r="C95" s="18" t="s">
        <v>25</v>
      </c>
      <c r="D95" s="19">
        <v>12</v>
      </c>
      <c r="E95" s="7">
        <v>8000</v>
      </c>
      <c r="F95" s="20">
        <f t="shared" si="2"/>
        <v>96000</v>
      </c>
    </row>
    <row r="96" spans="1:6" x14ac:dyDescent="0.25">
      <c r="A96" s="16" t="s">
        <v>121</v>
      </c>
      <c r="B96" s="17" t="s">
        <v>120</v>
      </c>
      <c r="C96" s="18" t="s">
        <v>25</v>
      </c>
      <c r="D96" s="19">
        <v>25</v>
      </c>
      <c r="E96" s="7">
        <v>2500</v>
      </c>
      <c r="F96" s="20">
        <f t="shared" si="2"/>
        <v>62500</v>
      </c>
    </row>
    <row r="97" spans="1:6" x14ac:dyDescent="0.25">
      <c r="A97" s="16" t="s">
        <v>123</v>
      </c>
      <c r="B97" s="17" t="s">
        <v>122</v>
      </c>
      <c r="C97" s="18" t="s">
        <v>25</v>
      </c>
      <c r="D97" s="19">
        <v>3</v>
      </c>
      <c r="E97" s="7">
        <v>6000</v>
      </c>
      <c r="F97" s="20">
        <f t="shared" si="2"/>
        <v>18000</v>
      </c>
    </row>
    <row r="98" spans="1:6" x14ac:dyDescent="0.25">
      <c r="A98" s="16" t="s">
        <v>125</v>
      </c>
      <c r="B98" s="17" t="s">
        <v>124</v>
      </c>
      <c r="C98" s="18" t="s">
        <v>25</v>
      </c>
      <c r="D98" s="19">
        <v>3</v>
      </c>
      <c r="E98" s="7">
        <v>2000</v>
      </c>
      <c r="F98" s="20">
        <f t="shared" si="2"/>
        <v>6000</v>
      </c>
    </row>
    <row r="99" spans="1:6" x14ac:dyDescent="0.25">
      <c r="A99" s="16" t="s">
        <v>127</v>
      </c>
      <c r="B99" s="17" t="s">
        <v>126</v>
      </c>
      <c r="C99" s="18" t="s">
        <v>25</v>
      </c>
      <c r="D99" s="19">
        <v>20</v>
      </c>
      <c r="E99" s="7">
        <v>500</v>
      </c>
      <c r="F99" s="20">
        <f t="shared" si="2"/>
        <v>10000</v>
      </c>
    </row>
    <row r="100" spans="1:6" x14ac:dyDescent="0.25">
      <c r="A100" s="16" t="s">
        <v>129</v>
      </c>
      <c r="B100" s="17" t="s">
        <v>128</v>
      </c>
      <c r="C100" s="18" t="s">
        <v>25</v>
      </c>
      <c r="D100" s="19">
        <v>5</v>
      </c>
      <c r="E100" s="7">
        <v>500</v>
      </c>
      <c r="F100" s="20">
        <f t="shared" si="2"/>
        <v>2500</v>
      </c>
    </row>
    <row r="101" spans="1:6" x14ac:dyDescent="0.25">
      <c r="A101" s="16" t="s">
        <v>131</v>
      </c>
      <c r="B101" s="17" t="s">
        <v>130</v>
      </c>
      <c r="C101" s="18" t="s">
        <v>25</v>
      </c>
      <c r="D101" s="19">
        <v>4</v>
      </c>
      <c r="E101" s="7">
        <v>5000</v>
      </c>
      <c r="F101" s="20">
        <f t="shared" si="2"/>
        <v>20000</v>
      </c>
    </row>
    <row r="102" spans="1:6" x14ac:dyDescent="0.25">
      <c r="A102" s="16" t="s">
        <v>133</v>
      </c>
      <c r="B102" s="17" t="s">
        <v>132</v>
      </c>
      <c r="C102" s="18" t="s">
        <v>25</v>
      </c>
      <c r="D102" s="19">
        <v>8</v>
      </c>
      <c r="E102" s="7">
        <v>5000</v>
      </c>
      <c r="F102" s="20">
        <f t="shared" si="2"/>
        <v>40000</v>
      </c>
    </row>
    <row r="103" spans="1:6" x14ac:dyDescent="0.25">
      <c r="A103" s="16" t="s">
        <v>565</v>
      </c>
      <c r="B103" s="17" t="s">
        <v>35</v>
      </c>
      <c r="C103" s="18" t="s">
        <v>25</v>
      </c>
      <c r="D103" s="19">
        <v>2</v>
      </c>
      <c r="E103" s="7">
        <v>0</v>
      </c>
      <c r="F103" s="7">
        <f t="shared" si="2"/>
        <v>0</v>
      </c>
    </row>
    <row r="104" spans="1:6" x14ac:dyDescent="0.25">
      <c r="A104" s="16">
        <v>5.24</v>
      </c>
      <c r="B104" s="17" t="s">
        <v>582</v>
      </c>
      <c r="C104" s="18" t="s">
        <v>25</v>
      </c>
      <c r="D104" s="19">
        <v>1</v>
      </c>
      <c r="E104" s="7">
        <v>0</v>
      </c>
      <c r="F104" s="7">
        <f t="shared" si="2"/>
        <v>0</v>
      </c>
    </row>
    <row r="105" spans="1:6" x14ac:dyDescent="0.25">
      <c r="A105" s="16" t="s">
        <v>583</v>
      </c>
      <c r="B105" s="17" t="s">
        <v>584</v>
      </c>
      <c r="C105" s="18" t="s">
        <v>25</v>
      </c>
      <c r="D105" s="19">
        <v>1</v>
      </c>
      <c r="E105" s="7">
        <v>0</v>
      </c>
      <c r="F105" s="7">
        <f t="shared" si="2"/>
        <v>0</v>
      </c>
    </row>
    <row r="106" spans="1:6" x14ac:dyDescent="0.25">
      <c r="A106" s="32"/>
      <c r="B106" s="28" t="s">
        <v>134</v>
      </c>
      <c r="C106" s="29"/>
      <c r="D106" s="29"/>
      <c r="E106" s="30"/>
      <c r="F106" s="31">
        <f>SUM(F81:F105)</f>
        <v>742800</v>
      </c>
    </row>
    <row r="107" spans="1:6" x14ac:dyDescent="0.25">
      <c r="A107" s="32"/>
      <c r="B107" s="9" t="s">
        <v>448</v>
      </c>
      <c r="C107" s="32"/>
      <c r="D107" s="32"/>
      <c r="E107" s="7"/>
      <c r="F107" s="12"/>
    </row>
    <row r="108" spans="1:6" ht="25.5" x14ac:dyDescent="0.25">
      <c r="A108" s="33" t="s">
        <v>135</v>
      </c>
      <c r="B108" s="15" t="s">
        <v>136</v>
      </c>
      <c r="C108" s="15"/>
      <c r="D108" s="15"/>
      <c r="E108" s="15"/>
      <c r="F108" s="15"/>
    </row>
    <row r="109" spans="1:6" ht="25.5" x14ac:dyDescent="0.25">
      <c r="A109" s="16" t="s">
        <v>137</v>
      </c>
      <c r="B109" s="17" t="s">
        <v>138</v>
      </c>
      <c r="C109" s="18" t="s">
        <v>25</v>
      </c>
      <c r="D109" s="19">
        <v>7000</v>
      </c>
      <c r="E109" s="7">
        <v>21</v>
      </c>
      <c r="F109" s="20">
        <f t="shared" si="2"/>
        <v>147000</v>
      </c>
    </row>
    <row r="110" spans="1:6" x14ac:dyDescent="0.25">
      <c r="A110" s="16" t="s">
        <v>139</v>
      </c>
      <c r="B110" s="17" t="s">
        <v>140</v>
      </c>
      <c r="C110" s="18" t="s">
        <v>25</v>
      </c>
      <c r="D110" s="19">
        <v>4000</v>
      </c>
      <c r="E110" s="7">
        <v>2.5</v>
      </c>
      <c r="F110" s="20">
        <f t="shared" si="2"/>
        <v>10000</v>
      </c>
    </row>
    <row r="111" spans="1:6" x14ac:dyDescent="0.25">
      <c r="A111" s="16" t="s">
        <v>141</v>
      </c>
      <c r="B111" s="17" t="s">
        <v>142</v>
      </c>
      <c r="C111" s="18" t="s">
        <v>25</v>
      </c>
      <c r="D111" s="19">
        <v>1000</v>
      </c>
      <c r="E111" s="7">
        <v>4</v>
      </c>
      <c r="F111" s="20">
        <f t="shared" si="2"/>
        <v>4000</v>
      </c>
    </row>
    <row r="112" spans="1:6" x14ac:dyDescent="0.25">
      <c r="A112" s="16" t="s">
        <v>143</v>
      </c>
      <c r="B112" s="17" t="s">
        <v>100</v>
      </c>
      <c r="C112" s="18" t="s">
        <v>25</v>
      </c>
      <c r="D112" s="19">
        <v>12</v>
      </c>
      <c r="E112" s="7">
        <v>0</v>
      </c>
      <c r="F112" s="20">
        <f t="shared" si="2"/>
        <v>0</v>
      </c>
    </row>
    <row r="113" spans="1:6" x14ac:dyDescent="0.25">
      <c r="A113" s="16" t="s">
        <v>144</v>
      </c>
      <c r="B113" s="17" t="s">
        <v>145</v>
      </c>
      <c r="C113" s="18" t="s">
        <v>25</v>
      </c>
      <c r="D113" s="19">
        <v>500000</v>
      </c>
      <c r="E113" s="7">
        <v>0.2</v>
      </c>
      <c r="F113" s="20">
        <f t="shared" si="2"/>
        <v>100000</v>
      </c>
    </row>
    <row r="114" spans="1:6" x14ac:dyDescent="0.25">
      <c r="A114" s="16" t="s">
        <v>146</v>
      </c>
      <c r="B114" s="17" t="s">
        <v>147</v>
      </c>
      <c r="C114" s="18" t="s">
        <v>25</v>
      </c>
      <c r="D114" s="19">
        <v>12</v>
      </c>
      <c r="E114" s="7">
        <v>0</v>
      </c>
      <c r="F114" s="20">
        <f t="shared" si="2"/>
        <v>0</v>
      </c>
    </row>
    <row r="115" spans="1:6" x14ac:dyDescent="0.25">
      <c r="A115" s="16" t="s">
        <v>148</v>
      </c>
      <c r="B115" s="17" t="s">
        <v>149</v>
      </c>
      <c r="C115" s="18" t="s">
        <v>25</v>
      </c>
      <c r="D115" s="19">
        <v>1</v>
      </c>
      <c r="E115" s="7">
        <v>0</v>
      </c>
      <c r="F115" s="20">
        <f t="shared" si="2"/>
        <v>0</v>
      </c>
    </row>
    <row r="116" spans="1:6" x14ac:dyDescent="0.25">
      <c r="A116" s="16" t="s">
        <v>150</v>
      </c>
      <c r="B116" s="17" t="s">
        <v>120</v>
      </c>
      <c r="C116" s="18" t="s">
        <v>25</v>
      </c>
      <c r="D116" s="19">
        <v>9</v>
      </c>
      <c r="E116" s="7">
        <v>2500</v>
      </c>
      <c r="F116" s="20">
        <f t="shared" si="2"/>
        <v>22500</v>
      </c>
    </row>
    <row r="117" spans="1:6" x14ac:dyDescent="0.25">
      <c r="A117" s="16" t="s">
        <v>151</v>
      </c>
      <c r="B117" s="17" t="s">
        <v>152</v>
      </c>
      <c r="C117" s="18" t="s">
        <v>25</v>
      </c>
      <c r="D117" s="19">
        <v>12</v>
      </c>
      <c r="E117" s="7">
        <v>1000</v>
      </c>
      <c r="F117" s="20">
        <f t="shared" si="2"/>
        <v>12000</v>
      </c>
    </row>
    <row r="118" spans="1:6" x14ac:dyDescent="0.25">
      <c r="A118" s="16" t="s">
        <v>153</v>
      </c>
      <c r="B118" s="17" t="s">
        <v>154</v>
      </c>
      <c r="C118" s="18" t="s">
        <v>25</v>
      </c>
      <c r="D118" s="19">
        <v>1</v>
      </c>
      <c r="E118" s="7">
        <v>1000</v>
      </c>
      <c r="F118" s="20">
        <f t="shared" si="2"/>
        <v>1000</v>
      </c>
    </row>
    <row r="119" spans="1:6" x14ac:dyDescent="0.25">
      <c r="A119" s="16" t="s">
        <v>155</v>
      </c>
      <c r="B119" s="17" t="s">
        <v>132</v>
      </c>
      <c r="C119" s="18" t="s">
        <v>25</v>
      </c>
      <c r="D119" s="19">
        <v>4</v>
      </c>
      <c r="E119" s="7">
        <v>5000</v>
      </c>
      <c r="F119" s="20">
        <f t="shared" si="2"/>
        <v>20000</v>
      </c>
    </row>
    <row r="120" spans="1:6" x14ac:dyDescent="0.25">
      <c r="A120" s="16" t="s">
        <v>156</v>
      </c>
      <c r="B120" s="17" t="s">
        <v>35</v>
      </c>
      <c r="C120" s="18" t="s">
        <v>25</v>
      </c>
      <c r="D120" s="19">
        <v>1</v>
      </c>
      <c r="E120" s="7">
        <v>0</v>
      </c>
      <c r="F120" s="20">
        <f t="shared" si="2"/>
        <v>0</v>
      </c>
    </row>
    <row r="121" spans="1:6" x14ac:dyDescent="0.25">
      <c r="A121" s="32"/>
      <c r="B121" s="28" t="s">
        <v>157</v>
      </c>
      <c r="C121" s="29"/>
      <c r="D121" s="29"/>
      <c r="E121" s="30"/>
      <c r="F121" s="31">
        <f>SUM(F109:F120)</f>
        <v>316500</v>
      </c>
    </row>
    <row r="122" spans="1:6" x14ac:dyDescent="0.25">
      <c r="A122" s="32"/>
      <c r="B122" s="9" t="s">
        <v>449</v>
      </c>
      <c r="C122" s="32"/>
      <c r="D122" s="32"/>
      <c r="E122" s="7"/>
      <c r="F122" s="12"/>
    </row>
    <row r="123" spans="1:6" ht="25.5" x14ac:dyDescent="0.25">
      <c r="A123" s="33" t="s">
        <v>158</v>
      </c>
      <c r="B123" s="15" t="s">
        <v>159</v>
      </c>
      <c r="C123" s="15"/>
      <c r="D123" s="15"/>
      <c r="E123" s="15"/>
      <c r="F123" s="15"/>
    </row>
    <row r="124" spans="1:6" x14ac:dyDescent="0.25">
      <c r="A124" s="16" t="s">
        <v>160</v>
      </c>
      <c r="B124" s="17" t="s">
        <v>161</v>
      </c>
      <c r="C124" s="18" t="s">
        <v>25</v>
      </c>
      <c r="D124" s="19">
        <v>80000</v>
      </c>
      <c r="E124" s="7">
        <v>9</v>
      </c>
      <c r="F124" s="20">
        <f t="shared" ref="F124:F185" si="3">PRODUCT(D124:E124)</f>
        <v>720000</v>
      </c>
    </row>
    <row r="125" spans="1:6" x14ac:dyDescent="0.25">
      <c r="A125" s="22" t="s">
        <v>162</v>
      </c>
      <c r="B125" s="21" t="s">
        <v>436</v>
      </c>
      <c r="C125" s="18" t="s">
        <v>25</v>
      </c>
      <c r="D125" s="19">
        <v>2000</v>
      </c>
      <c r="E125" s="7">
        <v>9</v>
      </c>
      <c r="F125" s="20">
        <f t="shared" si="3"/>
        <v>18000</v>
      </c>
    </row>
    <row r="126" spans="1:6" x14ac:dyDescent="0.25">
      <c r="A126" s="22"/>
      <c r="B126" s="21" t="s">
        <v>463</v>
      </c>
      <c r="C126" s="18" t="s">
        <v>25</v>
      </c>
      <c r="D126" s="19">
        <v>500</v>
      </c>
      <c r="E126" s="7">
        <v>14</v>
      </c>
      <c r="F126" s="20">
        <f t="shared" si="3"/>
        <v>7000</v>
      </c>
    </row>
    <row r="127" spans="1:6" x14ac:dyDescent="0.25">
      <c r="A127" s="16" t="s">
        <v>162</v>
      </c>
      <c r="B127" s="38" t="s">
        <v>17</v>
      </c>
      <c r="C127" s="18" t="s">
        <v>25</v>
      </c>
      <c r="D127" s="19">
        <v>0</v>
      </c>
      <c r="E127" s="7">
        <v>0</v>
      </c>
      <c r="F127" s="20">
        <f t="shared" si="3"/>
        <v>0</v>
      </c>
    </row>
    <row r="128" spans="1:6" x14ac:dyDescent="0.25">
      <c r="A128" s="16" t="s">
        <v>163</v>
      </c>
      <c r="B128" s="21" t="s">
        <v>69</v>
      </c>
      <c r="C128" s="18" t="s">
        <v>25</v>
      </c>
      <c r="D128" s="19">
        <v>1</v>
      </c>
      <c r="E128" s="7">
        <v>0</v>
      </c>
      <c r="F128" s="20">
        <f t="shared" si="3"/>
        <v>0</v>
      </c>
    </row>
    <row r="129" spans="1:6" x14ac:dyDescent="0.25">
      <c r="A129" s="16" t="s">
        <v>164</v>
      </c>
      <c r="B129" s="21" t="s">
        <v>165</v>
      </c>
      <c r="C129" s="18" t="s">
        <v>25</v>
      </c>
      <c r="D129" s="19">
        <v>1</v>
      </c>
      <c r="E129" s="7">
        <v>0</v>
      </c>
      <c r="F129" s="20">
        <f t="shared" si="3"/>
        <v>0</v>
      </c>
    </row>
    <row r="130" spans="1:6" x14ac:dyDescent="0.25">
      <c r="A130" s="27" t="s">
        <v>166</v>
      </c>
      <c r="B130" s="37" t="s">
        <v>167</v>
      </c>
      <c r="C130" s="18" t="s">
        <v>25</v>
      </c>
      <c r="D130" s="19">
        <v>1</v>
      </c>
      <c r="E130" s="7">
        <v>0</v>
      </c>
      <c r="F130" s="20">
        <f t="shared" si="3"/>
        <v>0</v>
      </c>
    </row>
    <row r="131" spans="1:6" x14ac:dyDescent="0.25">
      <c r="A131" s="16" t="s">
        <v>168</v>
      </c>
      <c r="B131" s="17" t="s">
        <v>169</v>
      </c>
      <c r="C131" s="18" t="s">
        <v>25</v>
      </c>
      <c r="D131" s="19">
        <v>2</v>
      </c>
      <c r="E131" s="7">
        <v>0</v>
      </c>
      <c r="F131" s="20">
        <f t="shared" si="3"/>
        <v>0</v>
      </c>
    </row>
    <row r="132" spans="1:6" x14ac:dyDescent="0.25">
      <c r="A132" s="16" t="s">
        <v>170</v>
      </c>
      <c r="B132" s="17" t="s">
        <v>171</v>
      </c>
      <c r="C132" s="18" t="s">
        <v>25</v>
      </c>
      <c r="D132" s="19">
        <v>1</v>
      </c>
      <c r="E132" s="7">
        <v>0</v>
      </c>
      <c r="F132" s="20">
        <f t="shared" si="3"/>
        <v>0</v>
      </c>
    </row>
    <row r="133" spans="1:6" ht="25.5" x14ac:dyDescent="0.25">
      <c r="A133" s="16" t="s">
        <v>172</v>
      </c>
      <c r="B133" s="17" t="s">
        <v>173</v>
      </c>
      <c r="C133" s="18" t="s">
        <v>25</v>
      </c>
      <c r="D133" s="19">
        <v>2</v>
      </c>
      <c r="E133" s="7">
        <v>0</v>
      </c>
      <c r="F133" s="20">
        <f t="shared" si="3"/>
        <v>0</v>
      </c>
    </row>
    <row r="134" spans="1:6" x14ac:dyDescent="0.25">
      <c r="A134" s="16" t="s">
        <v>174</v>
      </c>
      <c r="B134" s="17" t="s">
        <v>175</v>
      </c>
      <c r="C134" s="18" t="s">
        <v>25</v>
      </c>
      <c r="D134" s="19">
        <v>1</v>
      </c>
      <c r="E134" s="7">
        <v>3000</v>
      </c>
      <c r="F134" s="20">
        <f t="shared" si="3"/>
        <v>3000</v>
      </c>
    </row>
    <row r="135" spans="1:6" x14ac:dyDescent="0.25">
      <c r="A135" s="16" t="s">
        <v>176</v>
      </c>
      <c r="B135" s="17" t="s">
        <v>177</v>
      </c>
      <c r="C135" s="18" t="s">
        <v>25</v>
      </c>
      <c r="D135" s="19">
        <v>1</v>
      </c>
      <c r="E135" s="7">
        <v>3000</v>
      </c>
      <c r="F135" s="20">
        <f t="shared" si="3"/>
        <v>3000</v>
      </c>
    </row>
    <row r="136" spans="1:6" x14ac:dyDescent="0.25">
      <c r="A136" s="16" t="s">
        <v>178</v>
      </c>
      <c r="B136" s="17" t="s">
        <v>179</v>
      </c>
      <c r="C136" s="18" t="s">
        <v>25</v>
      </c>
      <c r="D136" s="19">
        <v>1</v>
      </c>
      <c r="E136" s="7">
        <v>3000</v>
      </c>
      <c r="F136" s="20">
        <f t="shared" si="3"/>
        <v>3000</v>
      </c>
    </row>
    <row r="137" spans="1:6" x14ac:dyDescent="0.25">
      <c r="A137" s="16" t="s">
        <v>180</v>
      </c>
      <c r="B137" s="17" t="s">
        <v>181</v>
      </c>
      <c r="C137" s="18" t="s">
        <v>25</v>
      </c>
      <c r="D137" s="19">
        <v>1</v>
      </c>
      <c r="E137" s="7">
        <v>3000</v>
      </c>
      <c r="F137" s="20">
        <f t="shared" si="3"/>
        <v>3000</v>
      </c>
    </row>
    <row r="138" spans="1:6" x14ac:dyDescent="0.25">
      <c r="A138" s="16" t="s">
        <v>182</v>
      </c>
      <c r="B138" s="17" t="s">
        <v>183</v>
      </c>
      <c r="C138" s="18" t="s">
        <v>25</v>
      </c>
      <c r="D138" s="19">
        <v>2</v>
      </c>
      <c r="E138" s="7">
        <v>20000</v>
      </c>
      <c r="F138" s="20">
        <f t="shared" si="3"/>
        <v>40000</v>
      </c>
    </row>
    <row r="139" spans="1:6" x14ac:dyDescent="0.25">
      <c r="A139" s="16" t="s">
        <v>184</v>
      </c>
      <c r="B139" s="17" t="s">
        <v>185</v>
      </c>
      <c r="C139" s="18" t="s">
        <v>25</v>
      </c>
      <c r="D139" s="19">
        <v>2</v>
      </c>
      <c r="E139" s="7">
        <v>10000</v>
      </c>
      <c r="F139" s="20">
        <f t="shared" si="3"/>
        <v>20000</v>
      </c>
    </row>
    <row r="140" spans="1:6" x14ac:dyDescent="0.25">
      <c r="A140" s="16" t="s">
        <v>186</v>
      </c>
      <c r="B140" s="17" t="s">
        <v>34</v>
      </c>
      <c r="C140" s="18" t="s">
        <v>25</v>
      </c>
      <c r="D140" s="39">
        <v>3</v>
      </c>
      <c r="E140" s="7">
        <v>8000</v>
      </c>
      <c r="F140" s="20">
        <f t="shared" si="3"/>
        <v>24000</v>
      </c>
    </row>
    <row r="141" spans="1:6" x14ac:dyDescent="0.25">
      <c r="A141" s="16" t="s">
        <v>187</v>
      </c>
      <c r="B141" s="17" t="s">
        <v>35</v>
      </c>
      <c r="C141" s="18" t="s">
        <v>25</v>
      </c>
      <c r="D141" s="39">
        <v>4</v>
      </c>
      <c r="E141" s="7">
        <v>0</v>
      </c>
      <c r="F141" s="20">
        <v>0</v>
      </c>
    </row>
    <row r="142" spans="1:6" s="3" customFormat="1" x14ac:dyDescent="0.25">
      <c r="A142" s="32"/>
      <c r="B142" s="28" t="s">
        <v>188</v>
      </c>
      <c r="C142" s="29"/>
      <c r="D142" s="29"/>
      <c r="E142" s="30"/>
      <c r="F142" s="31">
        <f>SUM(F124:F141)</f>
        <v>841000</v>
      </c>
    </row>
    <row r="143" spans="1:6" s="3" customFormat="1" x14ac:dyDescent="0.25">
      <c r="A143" s="32"/>
      <c r="B143" s="9" t="s">
        <v>450</v>
      </c>
      <c r="C143" s="32"/>
      <c r="D143" s="32"/>
      <c r="E143" s="40"/>
      <c r="F143" s="41"/>
    </row>
    <row r="144" spans="1:6" ht="25.5" x14ac:dyDescent="0.25">
      <c r="A144" s="33" t="s">
        <v>189</v>
      </c>
      <c r="B144" s="15" t="s">
        <v>190</v>
      </c>
      <c r="C144" s="15"/>
      <c r="D144" s="15"/>
      <c r="E144" s="15"/>
      <c r="F144" s="15"/>
    </row>
    <row r="145" spans="1:13" x14ac:dyDescent="0.25">
      <c r="A145" s="16" t="s">
        <v>191</v>
      </c>
      <c r="B145" s="17" t="s">
        <v>192</v>
      </c>
      <c r="C145" s="18" t="s">
        <v>25</v>
      </c>
      <c r="D145" s="19">
        <v>20</v>
      </c>
      <c r="E145" s="7">
        <v>110</v>
      </c>
      <c r="F145" s="20">
        <f t="shared" si="3"/>
        <v>2200</v>
      </c>
    </row>
    <row r="146" spans="1:13" x14ac:dyDescent="0.25">
      <c r="A146" s="16" t="s">
        <v>193</v>
      </c>
      <c r="B146" s="17" t="s">
        <v>194</v>
      </c>
      <c r="C146" s="18" t="s">
        <v>25</v>
      </c>
      <c r="D146" s="19">
        <v>100</v>
      </c>
      <c r="E146" s="7">
        <v>200</v>
      </c>
      <c r="F146" s="20">
        <f t="shared" si="3"/>
        <v>20000</v>
      </c>
    </row>
    <row r="147" spans="1:13" x14ac:dyDescent="0.25">
      <c r="A147" s="16" t="s">
        <v>195</v>
      </c>
      <c r="B147" s="17" t="s">
        <v>196</v>
      </c>
      <c r="C147" s="18" t="s">
        <v>25</v>
      </c>
      <c r="D147" s="19">
        <v>20</v>
      </c>
      <c r="E147" s="7">
        <v>200</v>
      </c>
      <c r="F147" s="20">
        <f t="shared" si="3"/>
        <v>4000</v>
      </c>
    </row>
    <row r="148" spans="1:13" x14ac:dyDescent="0.25">
      <c r="A148" s="16" t="s">
        <v>197</v>
      </c>
      <c r="B148" s="17" t="s">
        <v>198</v>
      </c>
      <c r="C148" s="18" t="s">
        <v>25</v>
      </c>
      <c r="D148" s="19">
        <v>600</v>
      </c>
      <c r="E148" s="7">
        <v>160</v>
      </c>
      <c r="F148" s="20">
        <f t="shared" si="3"/>
        <v>96000</v>
      </c>
    </row>
    <row r="149" spans="1:13" x14ac:dyDescent="0.25">
      <c r="A149" s="16" t="s">
        <v>199</v>
      </c>
      <c r="B149" s="17" t="s">
        <v>200</v>
      </c>
      <c r="C149" s="18" t="s">
        <v>25</v>
      </c>
      <c r="D149" s="19">
        <v>50</v>
      </c>
      <c r="E149" s="7">
        <v>160</v>
      </c>
      <c r="F149" s="20">
        <f t="shared" si="3"/>
        <v>8000</v>
      </c>
    </row>
    <row r="150" spans="1:13" x14ac:dyDescent="0.25">
      <c r="A150" s="16" t="s">
        <v>201</v>
      </c>
      <c r="B150" s="17" t="s">
        <v>203</v>
      </c>
      <c r="C150" s="18" t="s">
        <v>25</v>
      </c>
      <c r="D150" s="19">
        <v>50</v>
      </c>
      <c r="E150" s="7">
        <v>160</v>
      </c>
      <c r="F150" s="20">
        <f t="shared" si="3"/>
        <v>8000</v>
      </c>
    </row>
    <row r="151" spans="1:13" x14ac:dyDescent="0.25">
      <c r="A151" s="16" t="s">
        <v>202</v>
      </c>
      <c r="B151" s="17" t="s">
        <v>205</v>
      </c>
      <c r="C151" s="18" t="s">
        <v>25</v>
      </c>
      <c r="D151" s="19">
        <v>100</v>
      </c>
      <c r="E151" s="7">
        <v>160</v>
      </c>
      <c r="F151" s="20">
        <f t="shared" si="3"/>
        <v>16000</v>
      </c>
    </row>
    <row r="152" spans="1:13" x14ac:dyDescent="0.25">
      <c r="A152" s="16" t="s">
        <v>204</v>
      </c>
      <c r="B152" s="17" t="s">
        <v>209</v>
      </c>
      <c r="C152" s="18" t="s">
        <v>25</v>
      </c>
      <c r="D152" s="19">
        <v>100</v>
      </c>
      <c r="E152" s="7">
        <v>0</v>
      </c>
      <c r="F152" s="20">
        <f t="shared" si="3"/>
        <v>0</v>
      </c>
      <c r="I152" s="4"/>
      <c r="J152" s="2"/>
      <c r="K152" s="2"/>
      <c r="L152" s="3"/>
      <c r="M152" s="5"/>
    </row>
    <row r="153" spans="1:13" x14ac:dyDescent="0.25">
      <c r="A153" s="16" t="s">
        <v>206</v>
      </c>
      <c r="B153" s="17" t="s">
        <v>211</v>
      </c>
      <c r="C153" s="18" t="s">
        <v>25</v>
      </c>
      <c r="D153" s="19">
        <v>500</v>
      </c>
      <c r="E153" s="7">
        <v>0</v>
      </c>
      <c r="F153" s="20">
        <f t="shared" si="3"/>
        <v>0</v>
      </c>
    </row>
    <row r="154" spans="1:13" x14ac:dyDescent="0.25">
      <c r="A154" s="16" t="s">
        <v>207</v>
      </c>
      <c r="B154" s="17" t="s">
        <v>213</v>
      </c>
      <c r="C154" s="18" t="s">
        <v>25</v>
      </c>
      <c r="D154" s="19">
        <v>100</v>
      </c>
      <c r="E154" s="7">
        <v>0</v>
      </c>
      <c r="F154" s="20">
        <f t="shared" si="3"/>
        <v>0</v>
      </c>
    </row>
    <row r="155" spans="1:13" x14ac:dyDescent="0.25">
      <c r="A155" s="16" t="s">
        <v>208</v>
      </c>
      <c r="B155" s="21" t="s">
        <v>437</v>
      </c>
      <c r="C155" s="18" t="s">
        <v>25</v>
      </c>
      <c r="D155" s="19">
        <v>900</v>
      </c>
      <c r="E155" s="7">
        <v>0</v>
      </c>
      <c r="F155" s="20">
        <f t="shared" si="3"/>
        <v>0</v>
      </c>
    </row>
    <row r="156" spans="1:13" x14ac:dyDescent="0.25">
      <c r="A156" s="16" t="s">
        <v>210</v>
      </c>
      <c r="B156" s="17" t="s">
        <v>216</v>
      </c>
      <c r="C156" s="18" t="s">
        <v>25</v>
      </c>
      <c r="D156" s="19">
        <v>3</v>
      </c>
      <c r="E156" s="7">
        <v>0</v>
      </c>
      <c r="F156" s="20">
        <f t="shared" si="3"/>
        <v>0</v>
      </c>
    </row>
    <row r="157" spans="1:13" x14ac:dyDescent="0.25">
      <c r="A157" s="16" t="s">
        <v>212</v>
      </c>
      <c r="B157" s="17" t="s">
        <v>217</v>
      </c>
      <c r="C157" s="18" t="s">
        <v>25</v>
      </c>
      <c r="D157" s="19">
        <v>3</v>
      </c>
      <c r="E157" s="7">
        <v>15000</v>
      </c>
      <c r="F157" s="20">
        <f t="shared" si="3"/>
        <v>45000</v>
      </c>
    </row>
    <row r="158" spans="1:13" x14ac:dyDescent="0.25">
      <c r="A158" s="16" t="s">
        <v>214</v>
      </c>
      <c r="B158" s="21" t="s">
        <v>34</v>
      </c>
      <c r="C158" s="18" t="s">
        <v>25</v>
      </c>
      <c r="D158" s="19">
        <v>3</v>
      </c>
      <c r="E158" s="7">
        <v>7000</v>
      </c>
      <c r="F158" s="20">
        <f t="shared" si="3"/>
        <v>21000</v>
      </c>
    </row>
    <row r="159" spans="1:13" x14ac:dyDescent="0.25">
      <c r="A159" s="16" t="s">
        <v>215</v>
      </c>
      <c r="B159" s="17" t="s">
        <v>35</v>
      </c>
      <c r="C159" s="18" t="s">
        <v>25</v>
      </c>
      <c r="D159" s="19">
        <v>1</v>
      </c>
      <c r="E159" s="7">
        <v>0</v>
      </c>
      <c r="F159" s="20">
        <f t="shared" si="3"/>
        <v>0</v>
      </c>
    </row>
    <row r="160" spans="1:13" s="3" customFormat="1" x14ac:dyDescent="0.25">
      <c r="A160" s="32"/>
      <c r="B160" s="28" t="s">
        <v>218</v>
      </c>
      <c r="C160" s="29"/>
      <c r="D160" s="29"/>
      <c r="E160" s="30"/>
      <c r="F160" s="31">
        <f>SUM(F145:F159)</f>
        <v>220200</v>
      </c>
    </row>
    <row r="161" spans="1:6" s="3" customFormat="1" x14ac:dyDescent="0.25">
      <c r="A161" s="32"/>
      <c r="B161" s="9" t="s">
        <v>451</v>
      </c>
      <c r="C161" s="32"/>
      <c r="D161" s="32"/>
      <c r="E161" s="40"/>
      <c r="F161" s="41"/>
    </row>
    <row r="162" spans="1:6" ht="25.5" x14ac:dyDescent="0.25">
      <c r="A162" s="42" t="s">
        <v>219</v>
      </c>
      <c r="B162" s="15" t="s">
        <v>220</v>
      </c>
      <c r="C162" s="15"/>
      <c r="D162" s="15"/>
      <c r="E162" s="15"/>
      <c r="F162" s="15"/>
    </row>
    <row r="163" spans="1:6" x14ac:dyDescent="0.25">
      <c r="A163" s="16" t="s">
        <v>221</v>
      </c>
      <c r="B163" s="17" t="s">
        <v>222</v>
      </c>
      <c r="C163" s="18" t="s">
        <v>25</v>
      </c>
      <c r="D163" s="19">
        <v>1</v>
      </c>
      <c r="E163" s="7">
        <v>0</v>
      </c>
      <c r="F163" s="20">
        <f t="shared" si="3"/>
        <v>0</v>
      </c>
    </row>
    <row r="164" spans="1:6" x14ac:dyDescent="0.25">
      <c r="A164" s="16" t="s">
        <v>223</v>
      </c>
      <c r="B164" s="17" t="s">
        <v>224</v>
      </c>
      <c r="C164" s="18" t="s">
        <v>25</v>
      </c>
      <c r="D164" s="19">
        <v>500</v>
      </c>
      <c r="E164" s="7">
        <v>200</v>
      </c>
      <c r="F164" s="20">
        <f t="shared" si="3"/>
        <v>100000</v>
      </c>
    </row>
    <row r="165" spans="1:6" x14ac:dyDescent="0.25">
      <c r="A165" s="16" t="s">
        <v>225</v>
      </c>
      <c r="B165" s="17" t="s">
        <v>577</v>
      </c>
      <c r="C165" s="18" t="s">
        <v>25</v>
      </c>
      <c r="D165" s="19">
        <v>50</v>
      </c>
      <c r="E165" s="7">
        <v>200</v>
      </c>
      <c r="F165" s="20">
        <v>10000</v>
      </c>
    </row>
    <row r="166" spans="1:6" x14ac:dyDescent="0.25">
      <c r="A166" s="16" t="s">
        <v>227</v>
      </c>
      <c r="B166" s="17" t="s">
        <v>226</v>
      </c>
      <c r="C166" s="18" t="s">
        <v>25</v>
      </c>
      <c r="D166" s="19">
        <v>50</v>
      </c>
      <c r="E166" s="7">
        <v>250</v>
      </c>
      <c r="F166" s="20">
        <f t="shared" si="3"/>
        <v>12500</v>
      </c>
    </row>
    <row r="167" spans="1:6" x14ac:dyDescent="0.25">
      <c r="A167" s="16" t="s">
        <v>578</v>
      </c>
      <c r="B167" s="17" t="s">
        <v>228</v>
      </c>
      <c r="C167" s="18" t="s">
        <v>25</v>
      </c>
      <c r="D167" s="19">
        <v>20</v>
      </c>
      <c r="E167" s="7">
        <v>250</v>
      </c>
      <c r="F167" s="20">
        <f t="shared" si="3"/>
        <v>5000</v>
      </c>
    </row>
    <row r="168" spans="1:6" x14ac:dyDescent="0.25">
      <c r="A168" s="16" t="s">
        <v>229</v>
      </c>
      <c r="B168" s="21" t="s">
        <v>437</v>
      </c>
      <c r="C168" s="18" t="s">
        <v>25</v>
      </c>
      <c r="D168" s="19">
        <v>600</v>
      </c>
      <c r="E168" s="7">
        <v>0</v>
      </c>
      <c r="F168" s="20">
        <f>PRODUCT(D168:E168)</f>
        <v>0</v>
      </c>
    </row>
    <row r="169" spans="1:6" x14ac:dyDescent="0.25">
      <c r="A169" s="16" t="s">
        <v>230</v>
      </c>
      <c r="B169" s="17" t="s">
        <v>217</v>
      </c>
      <c r="C169" s="18" t="s">
        <v>25</v>
      </c>
      <c r="D169" s="19">
        <v>1</v>
      </c>
      <c r="E169" s="7">
        <v>15000</v>
      </c>
      <c r="F169" s="20">
        <f t="shared" si="3"/>
        <v>15000</v>
      </c>
    </row>
    <row r="170" spans="1:6" x14ac:dyDescent="0.25">
      <c r="A170" s="16" t="s">
        <v>231</v>
      </c>
      <c r="B170" s="21" t="s">
        <v>34</v>
      </c>
      <c r="C170" s="18" t="s">
        <v>25</v>
      </c>
      <c r="D170" s="19">
        <v>1</v>
      </c>
      <c r="E170" s="7">
        <v>7000</v>
      </c>
      <c r="F170" s="20">
        <f t="shared" si="3"/>
        <v>7000</v>
      </c>
    </row>
    <row r="171" spans="1:6" x14ac:dyDescent="0.25">
      <c r="A171" s="16" t="s">
        <v>579</v>
      </c>
      <c r="B171" s="17" t="s">
        <v>35</v>
      </c>
      <c r="C171" s="18" t="s">
        <v>25</v>
      </c>
      <c r="D171" s="19">
        <v>1</v>
      </c>
      <c r="E171" s="7">
        <v>0</v>
      </c>
      <c r="F171" s="20">
        <f t="shared" si="3"/>
        <v>0</v>
      </c>
    </row>
    <row r="172" spans="1:6" s="3" customFormat="1" x14ac:dyDescent="0.25">
      <c r="A172" s="32"/>
      <c r="B172" s="28" t="s">
        <v>232</v>
      </c>
      <c r="C172" s="29"/>
      <c r="D172" s="29"/>
      <c r="E172" s="30"/>
      <c r="F172" s="31">
        <f>SUM(F162:F171)</f>
        <v>149500</v>
      </c>
    </row>
    <row r="173" spans="1:6" s="3" customFormat="1" x14ac:dyDescent="0.25">
      <c r="A173" s="32"/>
      <c r="B173" s="9" t="s">
        <v>452</v>
      </c>
      <c r="C173" s="32"/>
      <c r="D173" s="32"/>
      <c r="E173" s="40"/>
      <c r="F173" s="41"/>
    </row>
    <row r="174" spans="1:6" ht="25.5" x14ac:dyDescent="0.25">
      <c r="A174" s="42" t="s">
        <v>233</v>
      </c>
      <c r="B174" s="15" t="s">
        <v>234</v>
      </c>
      <c r="C174" s="15"/>
      <c r="D174" s="15"/>
      <c r="E174" s="15"/>
      <c r="F174" s="15"/>
    </row>
    <row r="175" spans="1:6" x14ac:dyDescent="0.25">
      <c r="A175" s="16" t="s">
        <v>235</v>
      </c>
      <c r="B175" s="17" t="s">
        <v>236</v>
      </c>
      <c r="C175" s="18" t="s">
        <v>25</v>
      </c>
      <c r="D175" s="19">
        <v>1</v>
      </c>
      <c r="E175" s="7">
        <v>0</v>
      </c>
      <c r="F175" s="20">
        <f t="shared" si="3"/>
        <v>0</v>
      </c>
    </row>
    <row r="176" spans="1:6" x14ac:dyDescent="0.25">
      <c r="A176" s="16" t="s">
        <v>237</v>
      </c>
      <c r="B176" s="17" t="s">
        <v>238</v>
      </c>
      <c r="C176" s="18" t="s">
        <v>25</v>
      </c>
      <c r="D176" s="19">
        <v>1</v>
      </c>
      <c r="E176" s="7">
        <v>0</v>
      </c>
      <c r="F176" s="20">
        <f t="shared" si="3"/>
        <v>0</v>
      </c>
    </row>
    <row r="177" spans="1:6" x14ac:dyDescent="0.25">
      <c r="A177" s="16" t="s">
        <v>239</v>
      </c>
      <c r="B177" s="17" t="s">
        <v>242</v>
      </c>
      <c r="C177" s="18" t="s">
        <v>25</v>
      </c>
      <c r="D177" s="19">
        <v>50</v>
      </c>
      <c r="E177" s="7">
        <v>200</v>
      </c>
      <c r="F177" s="20">
        <f t="shared" si="3"/>
        <v>10000</v>
      </c>
    </row>
    <row r="178" spans="1:6" x14ac:dyDescent="0.25">
      <c r="A178" s="16" t="s">
        <v>240</v>
      </c>
      <c r="B178" s="17" t="s">
        <v>246</v>
      </c>
      <c r="C178" s="18" t="s">
        <v>25</v>
      </c>
      <c r="D178" s="19">
        <v>200</v>
      </c>
      <c r="E178" s="7">
        <v>50</v>
      </c>
      <c r="F178" s="20">
        <f t="shared" si="3"/>
        <v>10000</v>
      </c>
    </row>
    <row r="179" spans="1:6" ht="25.5" x14ac:dyDescent="0.25">
      <c r="A179" s="16" t="s">
        <v>241</v>
      </c>
      <c r="B179" s="17" t="s">
        <v>248</v>
      </c>
      <c r="C179" s="18" t="s">
        <v>25</v>
      </c>
      <c r="D179" s="19">
        <v>20</v>
      </c>
      <c r="E179" s="7">
        <v>250</v>
      </c>
      <c r="F179" s="20">
        <f t="shared" si="3"/>
        <v>5000</v>
      </c>
    </row>
    <row r="180" spans="1:6" ht="25.5" x14ac:dyDescent="0.25">
      <c r="A180" s="16" t="s">
        <v>243</v>
      </c>
      <c r="B180" s="17" t="s">
        <v>251</v>
      </c>
      <c r="C180" s="18" t="s">
        <v>25</v>
      </c>
      <c r="D180" s="19">
        <v>20</v>
      </c>
      <c r="E180" s="7">
        <v>250</v>
      </c>
      <c r="F180" s="20">
        <f t="shared" si="3"/>
        <v>5000</v>
      </c>
    </row>
    <row r="181" spans="1:6" x14ac:dyDescent="0.25">
      <c r="A181" s="16" t="s">
        <v>244</v>
      </c>
      <c r="B181" s="17" t="s">
        <v>253</v>
      </c>
      <c r="C181" s="18" t="s">
        <v>25</v>
      </c>
      <c r="D181" s="19">
        <v>10</v>
      </c>
      <c r="E181" s="7">
        <v>1200</v>
      </c>
      <c r="F181" s="20">
        <f t="shared" si="3"/>
        <v>12000</v>
      </c>
    </row>
    <row r="182" spans="1:6" x14ac:dyDescent="0.25">
      <c r="A182" s="16" t="s">
        <v>245</v>
      </c>
      <c r="B182" s="21" t="s">
        <v>437</v>
      </c>
      <c r="C182" s="18" t="s">
        <v>25</v>
      </c>
      <c r="D182" s="19">
        <v>600</v>
      </c>
      <c r="E182" s="7">
        <v>0</v>
      </c>
      <c r="F182" s="20">
        <f t="shared" si="3"/>
        <v>0</v>
      </c>
    </row>
    <row r="183" spans="1:6" x14ac:dyDescent="0.25">
      <c r="A183" s="16" t="s">
        <v>247</v>
      </c>
      <c r="B183" s="17" t="s">
        <v>255</v>
      </c>
      <c r="C183" s="18" t="s">
        <v>25</v>
      </c>
      <c r="D183" s="19">
        <v>600</v>
      </c>
      <c r="E183" s="7">
        <v>0</v>
      </c>
      <c r="F183" s="20">
        <f t="shared" si="3"/>
        <v>0</v>
      </c>
    </row>
    <row r="184" spans="1:6" x14ac:dyDescent="0.25">
      <c r="A184" s="16" t="s">
        <v>249</v>
      </c>
      <c r="B184" s="17" t="s">
        <v>256</v>
      </c>
      <c r="C184" s="18" t="s">
        <v>25</v>
      </c>
      <c r="D184" s="19">
        <v>1</v>
      </c>
      <c r="E184" s="7">
        <v>20000</v>
      </c>
      <c r="F184" s="20">
        <f t="shared" si="3"/>
        <v>20000</v>
      </c>
    </row>
    <row r="185" spans="1:6" x14ac:dyDescent="0.25">
      <c r="A185" s="16" t="s">
        <v>250</v>
      </c>
      <c r="B185" s="17" t="s">
        <v>257</v>
      </c>
      <c r="C185" s="18" t="s">
        <v>25</v>
      </c>
      <c r="D185" s="19">
        <v>1</v>
      </c>
      <c r="E185" s="7">
        <v>20000</v>
      </c>
      <c r="F185" s="20">
        <f t="shared" si="3"/>
        <v>20000</v>
      </c>
    </row>
    <row r="186" spans="1:6" x14ac:dyDescent="0.25">
      <c r="A186" s="16" t="s">
        <v>252</v>
      </c>
      <c r="B186" s="21" t="s">
        <v>258</v>
      </c>
      <c r="C186" s="18" t="s">
        <v>25</v>
      </c>
      <c r="D186" s="19">
        <v>2</v>
      </c>
      <c r="E186" s="7">
        <v>7000</v>
      </c>
      <c r="F186" s="20">
        <f t="shared" ref="F186:F248" si="4">PRODUCT(D186:E186)</f>
        <v>14000</v>
      </c>
    </row>
    <row r="187" spans="1:6" x14ac:dyDescent="0.25">
      <c r="A187" s="16" t="s">
        <v>254</v>
      </c>
      <c r="B187" s="17" t="s">
        <v>35</v>
      </c>
      <c r="C187" s="18" t="s">
        <v>25</v>
      </c>
      <c r="D187" s="19">
        <v>2</v>
      </c>
      <c r="E187" s="7">
        <v>0</v>
      </c>
      <c r="F187" s="20">
        <f t="shared" si="4"/>
        <v>0</v>
      </c>
    </row>
    <row r="188" spans="1:6" s="3" customFormat="1" x14ac:dyDescent="0.25">
      <c r="A188" s="32"/>
      <c r="B188" s="28" t="s">
        <v>259</v>
      </c>
      <c r="C188" s="29"/>
      <c r="D188" s="29"/>
      <c r="E188" s="30"/>
      <c r="F188" s="31">
        <f>SUM(F175:F187)</f>
        <v>96000</v>
      </c>
    </row>
    <row r="189" spans="1:6" s="3" customFormat="1" x14ac:dyDescent="0.25">
      <c r="A189" s="32"/>
      <c r="B189" s="9" t="s">
        <v>453</v>
      </c>
      <c r="C189" s="32"/>
      <c r="D189" s="32"/>
      <c r="E189" s="40"/>
      <c r="F189" s="41"/>
    </row>
    <row r="190" spans="1:6" ht="51" x14ac:dyDescent="0.25">
      <c r="A190" s="42" t="s">
        <v>260</v>
      </c>
      <c r="B190" s="15" t="s">
        <v>261</v>
      </c>
      <c r="C190" s="15"/>
      <c r="D190" s="15"/>
      <c r="E190" s="15"/>
      <c r="F190" s="15"/>
    </row>
    <row r="191" spans="1:6" x14ac:dyDescent="0.25">
      <c r="A191" s="16" t="s">
        <v>262</v>
      </c>
      <c r="B191" s="17" t="s">
        <v>263</v>
      </c>
      <c r="C191" s="18" t="s">
        <v>25</v>
      </c>
      <c r="D191" s="19">
        <v>1</v>
      </c>
      <c r="E191" s="7">
        <v>0</v>
      </c>
      <c r="F191" s="20">
        <f t="shared" si="4"/>
        <v>0</v>
      </c>
    </row>
    <row r="192" spans="1:6" x14ac:dyDescent="0.25">
      <c r="A192" s="16" t="s">
        <v>264</v>
      </c>
      <c r="B192" s="17" t="s">
        <v>265</v>
      </c>
      <c r="C192" s="18" t="s">
        <v>25</v>
      </c>
      <c r="D192" s="19">
        <v>5000</v>
      </c>
      <c r="E192" s="7">
        <v>90</v>
      </c>
      <c r="F192" s="20">
        <f t="shared" si="4"/>
        <v>450000</v>
      </c>
    </row>
    <row r="193" spans="1:6" x14ac:dyDescent="0.25">
      <c r="A193" s="16" t="s">
        <v>266</v>
      </c>
      <c r="B193" s="17" t="s">
        <v>213</v>
      </c>
      <c r="C193" s="18" t="s">
        <v>25</v>
      </c>
      <c r="D193" s="19">
        <v>5000</v>
      </c>
      <c r="E193" s="7">
        <v>0</v>
      </c>
      <c r="F193" s="20">
        <f t="shared" si="4"/>
        <v>0</v>
      </c>
    </row>
    <row r="194" spans="1:6" x14ac:dyDescent="0.25">
      <c r="A194" s="16" t="s">
        <v>267</v>
      </c>
      <c r="B194" s="17" t="s">
        <v>149</v>
      </c>
      <c r="C194" s="18" t="s">
        <v>25</v>
      </c>
      <c r="D194" s="19">
        <v>3</v>
      </c>
      <c r="E194" s="7">
        <v>0</v>
      </c>
      <c r="F194" s="20">
        <f t="shared" si="4"/>
        <v>0</v>
      </c>
    </row>
    <row r="195" spans="1:6" x14ac:dyDescent="0.25">
      <c r="A195" s="16" t="s">
        <v>268</v>
      </c>
      <c r="B195" s="17" t="s">
        <v>271</v>
      </c>
      <c r="C195" s="18" t="s">
        <v>25</v>
      </c>
      <c r="D195" s="19">
        <v>500</v>
      </c>
      <c r="E195" s="7">
        <v>25</v>
      </c>
      <c r="F195" s="20">
        <f t="shared" si="4"/>
        <v>12500</v>
      </c>
    </row>
    <row r="196" spans="1:6" x14ac:dyDescent="0.25">
      <c r="A196" s="16" t="s">
        <v>269</v>
      </c>
      <c r="B196" s="17" t="s">
        <v>273</v>
      </c>
      <c r="C196" s="18" t="s">
        <v>25</v>
      </c>
      <c r="D196" s="19">
        <v>3</v>
      </c>
      <c r="E196" s="7">
        <v>0</v>
      </c>
      <c r="F196" s="20">
        <f t="shared" si="4"/>
        <v>0</v>
      </c>
    </row>
    <row r="197" spans="1:6" x14ac:dyDescent="0.25">
      <c r="A197" s="16" t="s">
        <v>270</v>
      </c>
      <c r="B197" s="17" t="s">
        <v>275</v>
      </c>
      <c r="C197" s="18" t="s">
        <v>25</v>
      </c>
      <c r="D197" s="19">
        <v>3</v>
      </c>
      <c r="E197" s="7">
        <v>0</v>
      </c>
      <c r="F197" s="20">
        <f t="shared" si="4"/>
        <v>0</v>
      </c>
    </row>
    <row r="198" spans="1:6" x14ac:dyDescent="0.25">
      <c r="A198" s="16" t="s">
        <v>272</v>
      </c>
      <c r="B198" s="17" t="s">
        <v>277</v>
      </c>
      <c r="C198" s="18" t="s">
        <v>25</v>
      </c>
      <c r="D198" s="19">
        <v>1</v>
      </c>
      <c r="E198" s="7">
        <v>35000</v>
      </c>
      <c r="F198" s="20">
        <f t="shared" si="4"/>
        <v>35000</v>
      </c>
    </row>
    <row r="199" spans="1:6" x14ac:dyDescent="0.25">
      <c r="A199" s="16" t="s">
        <v>274</v>
      </c>
      <c r="B199" s="17" t="s">
        <v>280</v>
      </c>
      <c r="C199" s="18" t="s">
        <v>25</v>
      </c>
      <c r="D199" s="19">
        <v>3</v>
      </c>
      <c r="E199" s="7">
        <v>1000</v>
      </c>
      <c r="F199" s="20">
        <f t="shared" si="4"/>
        <v>3000</v>
      </c>
    </row>
    <row r="200" spans="1:6" x14ac:dyDescent="0.25">
      <c r="A200" s="16" t="s">
        <v>276</v>
      </c>
      <c r="B200" s="17" t="s">
        <v>282</v>
      </c>
      <c r="C200" s="18" t="s">
        <v>25</v>
      </c>
      <c r="D200" s="19">
        <v>1</v>
      </c>
      <c r="E200" s="7">
        <v>7000</v>
      </c>
      <c r="F200" s="20">
        <f t="shared" si="4"/>
        <v>7000</v>
      </c>
    </row>
    <row r="201" spans="1:6" x14ac:dyDescent="0.25">
      <c r="A201" s="16" t="s">
        <v>278</v>
      </c>
      <c r="B201" s="37" t="s">
        <v>420</v>
      </c>
      <c r="C201" s="18" t="s">
        <v>25</v>
      </c>
      <c r="D201" s="19">
        <v>200</v>
      </c>
      <c r="E201" s="7">
        <v>2</v>
      </c>
      <c r="F201" s="20">
        <f>PRODUCT(D201:E201)</f>
        <v>400</v>
      </c>
    </row>
    <row r="202" spans="1:6" x14ac:dyDescent="0.25">
      <c r="A202" s="16" t="s">
        <v>279</v>
      </c>
      <c r="B202" s="37" t="s">
        <v>421</v>
      </c>
      <c r="C202" s="18" t="s">
        <v>25</v>
      </c>
      <c r="D202" s="19">
        <v>2000</v>
      </c>
      <c r="E202" s="7">
        <v>3</v>
      </c>
      <c r="F202" s="20">
        <f>PRODUCT(D202:E202)</f>
        <v>6000</v>
      </c>
    </row>
    <row r="203" spans="1:6" x14ac:dyDescent="0.25">
      <c r="A203" s="16" t="s">
        <v>281</v>
      </c>
      <c r="B203" s="17" t="s">
        <v>35</v>
      </c>
      <c r="C203" s="18" t="s">
        <v>25</v>
      </c>
      <c r="D203" s="19">
        <v>1</v>
      </c>
      <c r="E203" s="7">
        <v>0</v>
      </c>
      <c r="F203" s="20">
        <f t="shared" si="4"/>
        <v>0</v>
      </c>
    </row>
    <row r="204" spans="1:6" s="3" customFormat="1" x14ac:dyDescent="0.25">
      <c r="A204" s="32"/>
      <c r="B204" s="28" t="s">
        <v>283</v>
      </c>
      <c r="C204" s="29"/>
      <c r="D204" s="29"/>
      <c r="E204" s="30"/>
      <c r="F204" s="31">
        <f>SUM(F191:F203)</f>
        <v>513900</v>
      </c>
    </row>
    <row r="205" spans="1:6" s="3" customFormat="1" x14ac:dyDescent="0.25">
      <c r="A205" s="32"/>
      <c r="B205" s="9" t="s">
        <v>454</v>
      </c>
      <c r="C205" s="32"/>
      <c r="D205" s="32"/>
      <c r="E205" s="40"/>
      <c r="F205" s="41"/>
    </row>
    <row r="206" spans="1:6" x14ac:dyDescent="0.25">
      <c r="A206" s="42" t="s">
        <v>284</v>
      </c>
      <c r="B206" s="15" t="s">
        <v>285</v>
      </c>
      <c r="C206" s="15"/>
      <c r="D206" s="15"/>
      <c r="E206" s="15"/>
      <c r="F206" s="15"/>
    </row>
    <row r="207" spans="1:6" x14ac:dyDescent="0.25">
      <c r="A207" s="16" t="s">
        <v>286</v>
      </c>
      <c r="B207" s="17" t="s">
        <v>287</v>
      </c>
      <c r="C207" s="18" t="s">
        <v>25</v>
      </c>
      <c r="D207" s="19">
        <v>200</v>
      </c>
      <c r="E207" s="7">
        <v>10</v>
      </c>
      <c r="F207" s="20">
        <f t="shared" si="4"/>
        <v>2000</v>
      </c>
    </row>
    <row r="208" spans="1:6" x14ac:dyDescent="0.25">
      <c r="A208" s="16" t="s">
        <v>288</v>
      </c>
      <c r="B208" s="17" t="s">
        <v>289</v>
      </c>
      <c r="C208" s="18" t="s">
        <v>25</v>
      </c>
      <c r="D208" s="19">
        <v>200</v>
      </c>
      <c r="E208" s="7">
        <v>10</v>
      </c>
      <c r="F208" s="20">
        <f t="shared" si="4"/>
        <v>2000</v>
      </c>
    </row>
    <row r="209" spans="1:6" x14ac:dyDescent="0.25">
      <c r="A209" s="16" t="s">
        <v>290</v>
      </c>
      <c r="B209" s="17" t="s">
        <v>291</v>
      </c>
      <c r="C209" s="18" t="s">
        <v>25</v>
      </c>
      <c r="D209" s="19">
        <v>200</v>
      </c>
      <c r="E209" s="7">
        <v>15</v>
      </c>
      <c r="F209" s="20">
        <f t="shared" si="4"/>
        <v>3000</v>
      </c>
    </row>
    <row r="210" spans="1:6" x14ac:dyDescent="0.25">
      <c r="A210" s="16" t="s">
        <v>292</v>
      </c>
      <c r="B210" s="17" t="s">
        <v>293</v>
      </c>
      <c r="C210" s="18" t="s">
        <v>25</v>
      </c>
      <c r="D210" s="19">
        <v>200</v>
      </c>
      <c r="E210" s="7">
        <v>10</v>
      </c>
      <c r="F210" s="20">
        <f t="shared" si="4"/>
        <v>2000</v>
      </c>
    </row>
    <row r="211" spans="1:6" x14ac:dyDescent="0.25">
      <c r="A211" s="16" t="s">
        <v>294</v>
      </c>
      <c r="B211" s="17" t="s">
        <v>567</v>
      </c>
      <c r="C211" s="18" t="s">
        <v>25</v>
      </c>
      <c r="D211" s="19">
        <v>200</v>
      </c>
      <c r="E211" s="7">
        <v>15</v>
      </c>
      <c r="F211" s="20">
        <f t="shared" si="4"/>
        <v>3000</v>
      </c>
    </row>
    <row r="212" spans="1:6" x14ac:dyDescent="0.25">
      <c r="A212" s="16" t="s">
        <v>295</v>
      </c>
      <c r="B212" s="17" t="s">
        <v>296</v>
      </c>
      <c r="C212" s="18" t="s">
        <v>25</v>
      </c>
      <c r="D212" s="19">
        <v>1</v>
      </c>
      <c r="E212" s="7">
        <v>0</v>
      </c>
      <c r="F212" s="20">
        <f t="shared" si="4"/>
        <v>0</v>
      </c>
    </row>
    <row r="213" spans="1:6" x14ac:dyDescent="0.25">
      <c r="A213" s="16" t="s">
        <v>297</v>
      </c>
      <c r="B213" s="17" t="s">
        <v>568</v>
      </c>
      <c r="C213" s="18" t="s">
        <v>25</v>
      </c>
      <c r="D213" s="19">
        <v>200</v>
      </c>
      <c r="E213" s="7">
        <v>12</v>
      </c>
      <c r="F213" s="20">
        <f t="shared" si="4"/>
        <v>2400</v>
      </c>
    </row>
    <row r="214" spans="1:6" x14ac:dyDescent="0.25">
      <c r="A214" s="16" t="s">
        <v>573</v>
      </c>
      <c r="B214" s="17" t="s">
        <v>569</v>
      </c>
      <c r="C214" s="18" t="s">
        <v>25</v>
      </c>
      <c r="D214" s="19">
        <v>200</v>
      </c>
      <c r="E214" s="7">
        <v>12</v>
      </c>
      <c r="F214" s="20">
        <f t="shared" si="4"/>
        <v>2400</v>
      </c>
    </row>
    <row r="215" spans="1:6" x14ac:dyDescent="0.25">
      <c r="A215" s="16" t="s">
        <v>574</v>
      </c>
      <c r="B215" s="17" t="s">
        <v>570</v>
      </c>
      <c r="C215" s="18" t="s">
        <v>25</v>
      </c>
      <c r="D215" s="19">
        <v>200</v>
      </c>
      <c r="E215" s="7">
        <v>10</v>
      </c>
      <c r="F215" s="20">
        <f t="shared" si="4"/>
        <v>2000</v>
      </c>
    </row>
    <row r="216" spans="1:6" x14ac:dyDescent="0.25">
      <c r="A216" s="16" t="s">
        <v>575</v>
      </c>
      <c r="B216" s="17" t="s">
        <v>571</v>
      </c>
      <c r="C216" s="18" t="s">
        <v>25</v>
      </c>
      <c r="D216" s="19">
        <v>200</v>
      </c>
      <c r="E216" s="7">
        <v>10</v>
      </c>
      <c r="F216" s="20">
        <f t="shared" si="4"/>
        <v>2000</v>
      </c>
    </row>
    <row r="217" spans="1:6" x14ac:dyDescent="0.25">
      <c r="A217" s="16" t="s">
        <v>572</v>
      </c>
      <c r="B217" s="17" t="s">
        <v>576</v>
      </c>
      <c r="C217" s="18" t="s">
        <v>25</v>
      </c>
      <c r="D217" s="19">
        <v>1</v>
      </c>
      <c r="E217" s="7">
        <v>200</v>
      </c>
      <c r="F217" s="20">
        <f t="shared" si="4"/>
        <v>200</v>
      </c>
    </row>
    <row r="218" spans="1:6" s="3" customFormat="1" x14ac:dyDescent="0.25">
      <c r="A218" s="32"/>
      <c r="B218" s="28" t="s">
        <v>298</v>
      </c>
      <c r="C218" s="29"/>
      <c r="D218" s="29"/>
      <c r="E218" s="30"/>
      <c r="F218" s="31">
        <f>SUM(F206:F217)</f>
        <v>21000</v>
      </c>
    </row>
    <row r="219" spans="1:6" s="3" customFormat="1" x14ac:dyDescent="0.25">
      <c r="A219" s="32"/>
      <c r="B219" s="9" t="s">
        <v>455</v>
      </c>
      <c r="C219" s="32"/>
      <c r="D219" s="32"/>
      <c r="E219" s="40"/>
      <c r="F219" s="41"/>
    </row>
    <row r="220" spans="1:6" ht="38.25" x14ac:dyDescent="0.25">
      <c r="A220" s="42">
        <v>13</v>
      </c>
      <c r="B220" s="15" t="s">
        <v>303</v>
      </c>
      <c r="C220" s="15"/>
      <c r="D220" s="15"/>
      <c r="E220" s="15"/>
      <c r="F220" s="15"/>
    </row>
    <row r="221" spans="1:6" x14ac:dyDescent="0.25">
      <c r="A221" s="22" t="s">
        <v>299</v>
      </c>
      <c r="B221" s="17" t="s">
        <v>305</v>
      </c>
      <c r="C221" s="18" t="s">
        <v>25</v>
      </c>
      <c r="D221" s="19">
        <v>6</v>
      </c>
      <c r="E221" s="7">
        <v>850</v>
      </c>
      <c r="F221" s="20">
        <f t="shared" si="4"/>
        <v>5100</v>
      </c>
    </row>
    <row r="222" spans="1:6" x14ac:dyDescent="0.25">
      <c r="A222" s="22" t="s">
        <v>300</v>
      </c>
      <c r="B222" s="17" t="s">
        <v>307</v>
      </c>
      <c r="C222" s="18" t="s">
        <v>25</v>
      </c>
      <c r="D222" s="19">
        <v>10</v>
      </c>
      <c r="E222" s="7">
        <v>400</v>
      </c>
      <c r="F222" s="20">
        <f t="shared" si="4"/>
        <v>4000</v>
      </c>
    </row>
    <row r="223" spans="1:6" ht="25.5" x14ac:dyDescent="0.25">
      <c r="A223" s="22" t="s">
        <v>301</v>
      </c>
      <c r="B223" s="17" t="s">
        <v>309</v>
      </c>
      <c r="C223" s="18" t="s">
        <v>25</v>
      </c>
      <c r="D223" s="19">
        <v>4</v>
      </c>
      <c r="E223" s="7">
        <v>850</v>
      </c>
      <c r="F223" s="20">
        <f t="shared" si="4"/>
        <v>3400</v>
      </c>
    </row>
    <row r="224" spans="1:6" x14ac:dyDescent="0.25">
      <c r="A224" s="22" t="s">
        <v>480</v>
      </c>
      <c r="B224" s="17" t="s">
        <v>311</v>
      </c>
      <c r="C224" s="18" t="s">
        <v>25</v>
      </c>
      <c r="D224" s="19">
        <v>2</v>
      </c>
      <c r="E224" s="7">
        <v>250</v>
      </c>
      <c r="F224" s="20">
        <f t="shared" si="4"/>
        <v>500</v>
      </c>
    </row>
    <row r="225" spans="1:6" ht="25.5" x14ac:dyDescent="0.25">
      <c r="A225" s="22" t="s">
        <v>481</v>
      </c>
      <c r="B225" s="17" t="s">
        <v>313</v>
      </c>
      <c r="C225" s="18" t="s">
        <v>25</v>
      </c>
      <c r="D225" s="19">
        <v>2</v>
      </c>
      <c r="E225" s="7">
        <v>250</v>
      </c>
      <c r="F225" s="20">
        <f t="shared" si="4"/>
        <v>500</v>
      </c>
    </row>
    <row r="226" spans="1:6" ht="25.5" x14ac:dyDescent="0.25">
      <c r="A226" s="22" t="s">
        <v>482</v>
      </c>
      <c r="B226" s="17" t="s">
        <v>315</v>
      </c>
      <c r="C226" s="18" t="s">
        <v>25</v>
      </c>
      <c r="D226" s="19">
        <v>2</v>
      </c>
      <c r="E226" s="7">
        <v>200</v>
      </c>
      <c r="F226" s="20">
        <f t="shared" si="4"/>
        <v>400</v>
      </c>
    </row>
    <row r="227" spans="1:6" ht="25.5" x14ac:dyDescent="0.25">
      <c r="A227" s="22" t="s">
        <v>483</v>
      </c>
      <c r="B227" s="17" t="s">
        <v>318</v>
      </c>
      <c r="C227" s="18" t="s">
        <v>25</v>
      </c>
      <c r="D227" s="19">
        <v>8</v>
      </c>
      <c r="E227" s="7">
        <v>200</v>
      </c>
      <c r="F227" s="20">
        <f t="shared" si="4"/>
        <v>1600</v>
      </c>
    </row>
    <row r="228" spans="1:6" ht="25.5" x14ac:dyDescent="0.25">
      <c r="A228" s="22" t="s">
        <v>484</v>
      </c>
      <c r="B228" s="17" t="s">
        <v>320</v>
      </c>
      <c r="C228" s="18" t="s">
        <v>25</v>
      </c>
      <c r="D228" s="19">
        <v>9</v>
      </c>
      <c r="E228" s="7">
        <v>200</v>
      </c>
      <c r="F228" s="20">
        <f t="shared" si="4"/>
        <v>1800</v>
      </c>
    </row>
    <row r="229" spans="1:6" ht="25.5" x14ac:dyDescent="0.25">
      <c r="A229" s="22" t="s">
        <v>485</v>
      </c>
      <c r="B229" s="17" t="s">
        <v>322</v>
      </c>
      <c r="C229" s="18" t="s">
        <v>25</v>
      </c>
      <c r="D229" s="19">
        <v>4</v>
      </c>
      <c r="E229" s="7">
        <v>200</v>
      </c>
      <c r="F229" s="20">
        <f t="shared" si="4"/>
        <v>800</v>
      </c>
    </row>
    <row r="230" spans="1:6" x14ac:dyDescent="0.25">
      <c r="A230" s="22" t="s">
        <v>486</v>
      </c>
      <c r="B230" s="17" t="s">
        <v>324</v>
      </c>
      <c r="C230" s="18" t="s">
        <v>25</v>
      </c>
      <c r="D230" s="19">
        <v>3000</v>
      </c>
      <c r="E230" s="7">
        <v>0.5</v>
      </c>
      <c r="F230" s="20">
        <f t="shared" si="4"/>
        <v>1500</v>
      </c>
    </row>
    <row r="231" spans="1:6" x14ac:dyDescent="0.25">
      <c r="A231" s="22" t="s">
        <v>487</v>
      </c>
      <c r="B231" s="17" t="s">
        <v>326</v>
      </c>
      <c r="C231" s="18" t="s">
        <v>25</v>
      </c>
      <c r="D231" s="19">
        <v>1</v>
      </c>
      <c r="E231" s="7">
        <v>500</v>
      </c>
      <c r="F231" s="20">
        <f t="shared" si="4"/>
        <v>500</v>
      </c>
    </row>
    <row r="232" spans="1:6" x14ac:dyDescent="0.25">
      <c r="A232" s="22" t="s">
        <v>488</v>
      </c>
      <c r="B232" s="17" t="s">
        <v>327</v>
      </c>
      <c r="C232" s="18" t="s">
        <v>25</v>
      </c>
      <c r="D232" s="19">
        <v>1</v>
      </c>
      <c r="E232" s="7">
        <v>250</v>
      </c>
      <c r="F232" s="20">
        <f t="shared" si="4"/>
        <v>250</v>
      </c>
    </row>
    <row r="233" spans="1:6" x14ac:dyDescent="0.25">
      <c r="A233" s="22" t="s">
        <v>489</v>
      </c>
      <c r="B233" s="17" t="s">
        <v>35</v>
      </c>
      <c r="C233" s="18" t="s">
        <v>25</v>
      </c>
      <c r="D233" s="19">
        <v>1</v>
      </c>
      <c r="E233" s="7">
        <v>0</v>
      </c>
      <c r="F233" s="20">
        <f t="shared" si="4"/>
        <v>0</v>
      </c>
    </row>
    <row r="234" spans="1:6" s="3" customFormat="1" x14ac:dyDescent="0.25">
      <c r="A234" s="32"/>
      <c r="B234" s="28" t="s">
        <v>302</v>
      </c>
      <c r="C234" s="29"/>
      <c r="D234" s="29"/>
      <c r="E234" s="30"/>
      <c r="F234" s="31">
        <f>SUM(F221:F233)</f>
        <v>20350</v>
      </c>
    </row>
    <row r="235" spans="1:6" s="3" customFormat="1" x14ac:dyDescent="0.25">
      <c r="A235" s="32"/>
      <c r="B235" s="9" t="s">
        <v>456</v>
      </c>
      <c r="C235" s="32"/>
      <c r="D235" s="32"/>
      <c r="E235" s="40"/>
      <c r="F235" s="41"/>
    </row>
    <row r="236" spans="1:6" x14ac:dyDescent="0.25">
      <c r="A236" s="42">
        <v>14</v>
      </c>
      <c r="B236" s="15" t="s">
        <v>329</v>
      </c>
      <c r="C236" s="15"/>
      <c r="D236" s="15"/>
      <c r="E236" s="15"/>
      <c r="F236" s="15"/>
    </row>
    <row r="237" spans="1:6" x14ac:dyDescent="0.25">
      <c r="A237" s="22" t="s">
        <v>304</v>
      </c>
      <c r="B237" s="17" t="s">
        <v>331</v>
      </c>
      <c r="C237" s="18" t="s">
        <v>25</v>
      </c>
      <c r="D237" s="19">
        <v>2</v>
      </c>
      <c r="E237" s="7">
        <v>0</v>
      </c>
      <c r="F237" s="20">
        <f t="shared" si="4"/>
        <v>0</v>
      </c>
    </row>
    <row r="238" spans="1:6" x14ac:dyDescent="0.25">
      <c r="A238" s="22" t="s">
        <v>306</v>
      </c>
      <c r="B238" s="17" t="s">
        <v>333</v>
      </c>
      <c r="C238" s="18" t="s">
        <v>25</v>
      </c>
      <c r="D238" s="19">
        <v>20000</v>
      </c>
      <c r="E238" s="7">
        <v>1</v>
      </c>
      <c r="F238" s="20">
        <f t="shared" si="4"/>
        <v>20000</v>
      </c>
    </row>
    <row r="239" spans="1:6" x14ac:dyDescent="0.25">
      <c r="A239" s="22" t="s">
        <v>308</v>
      </c>
      <c r="B239" s="17" t="s">
        <v>423</v>
      </c>
      <c r="C239" s="18" t="s">
        <v>25</v>
      </c>
      <c r="D239" s="19">
        <v>40</v>
      </c>
      <c r="E239" s="7">
        <v>0</v>
      </c>
      <c r="F239" s="7">
        <f t="shared" si="4"/>
        <v>0</v>
      </c>
    </row>
    <row r="240" spans="1:6" x14ac:dyDescent="0.25">
      <c r="A240" s="22" t="s">
        <v>310</v>
      </c>
      <c r="B240" s="17" t="s">
        <v>333</v>
      </c>
      <c r="C240" s="18" t="s">
        <v>352</v>
      </c>
      <c r="D240" s="19">
        <v>20000</v>
      </c>
      <c r="E240" s="7">
        <v>0.2</v>
      </c>
      <c r="F240" s="7">
        <f t="shared" si="4"/>
        <v>4000</v>
      </c>
    </row>
    <row r="241" spans="1:6" x14ac:dyDescent="0.25">
      <c r="A241" s="22" t="s">
        <v>312</v>
      </c>
      <c r="B241" s="17" t="s">
        <v>29</v>
      </c>
      <c r="C241" s="18" t="s">
        <v>25</v>
      </c>
      <c r="D241" s="19">
        <v>1</v>
      </c>
      <c r="E241" s="7">
        <v>0</v>
      </c>
      <c r="F241" s="20">
        <f t="shared" si="4"/>
        <v>0</v>
      </c>
    </row>
    <row r="242" spans="1:6" x14ac:dyDescent="0.25">
      <c r="A242" s="22" t="s">
        <v>314</v>
      </c>
      <c r="B242" s="21" t="s">
        <v>69</v>
      </c>
      <c r="C242" s="18" t="s">
        <v>25</v>
      </c>
      <c r="D242" s="19">
        <v>2</v>
      </c>
      <c r="E242" s="7">
        <v>0</v>
      </c>
      <c r="F242" s="20">
        <f t="shared" si="4"/>
        <v>0</v>
      </c>
    </row>
    <row r="243" spans="1:6" x14ac:dyDescent="0.25">
      <c r="A243" s="22" t="s">
        <v>316</v>
      </c>
      <c r="B243" s="43" t="s">
        <v>472</v>
      </c>
      <c r="C243" s="18" t="s">
        <v>25</v>
      </c>
      <c r="D243" s="19">
        <v>1</v>
      </c>
      <c r="E243" s="7">
        <v>0</v>
      </c>
      <c r="F243" s="20">
        <f t="shared" si="4"/>
        <v>0</v>
      </c>
    </row>
    <row r="244" spans="1:6" x14ac:dyDescent="0.25">
      <c r="A244" s="22" t="s">
        <v>317</v>
      </c>
      <c r="B244" s="21" t="s">
        <v>479</v>
      </c>
      <c r="C244" s="18" t="s">
        <v>25</v>
      </c>
      <c r="D244" s="19">
        <v>2</v>
      </c>
      <c r="E244" s="7">
        <v>8000</v>
      </c>
      <c r="F244" s="20">
        <f t="shared" si="4"/>
        <v>16000</v>
      </c>
    </row>
    <row r="245" spans="1:6" x14ac:dyDescent="0.25">
      <c r="A245" s="22" t="s">
        <v>319</v>
      </c>
      <c r="B245" s="21" t="s">
        <v>343</v>
      </c>
      <c r="C245" s="18" t="s">
        <v>25</v>
      </c>
      <c r="D245" s="19">
        <v>2</v>
      </c>
      <c r="E245" s="7">
        <v>2500</v>
      </c>
      <c r="F245" s="20">
        <f t="shared" si="4"/>
        <v>5000</v>
      </c>
    </row>
    <row r="246" spans="1:6" x14ac:dyDescent="0.25">
      <c r="A246" s="22" t="s">
        <v>321</v>
      </c>
      <c r="B246" s="21" t="s">
        <v>478</v>
      </c>
      <c r="C246" s="18" t="s">
        <v>25</v>
      </c>
      <c r="D246" s="19">
        <v>40</v>
      </c>
      <c r="E246" s="7">
        <v>100</v>
      </c>
      <c r="F246" s="7">
        <f>PRODUCT(D246:E246)</f>
        <v>4000</v>
      </c>
    </row>
    <row r="247" spans="1:6" x14ac:dyDescent="0.25">
      <c r="A247" s="22" t="s">
        <v>323</v>
      </c>
      <c r="B247" s="21" t="s">
        <v>34</v>
      </c>
      <c r="C247" s="18" t="s">
        <v>25</v>
      </c>
      <c r="D247" s="19">
        <v>2</v>
      </c>
      <c r="E247" s="7">
        <v>5000</v>
      </c>
      <c r="F247" s="20">
        <f t="shared" si="4"/>
        <v>10000</v>
      </c>
    </row>
    <row r="248" spans="1:6" x14ac:dyDescent="0.25">
      <c r="A248" s="22" t="s">
        <v>325</v>
      </c>
      <c r="B248" s="17" t="s">
        <v>35</v>
      </c>
      <c r="C248" s="18" t="s">
        <v>25</v>
      </c>
      <c r="D248" s="19">
        <v>2</v>
      </c>
      <c r="E248" s="7">
        <v>0</v>
      </c>
      <c r="F248" s="20">
        <f t="shared" si="4"/>
        <v>0</v>
      </c>
    </row>
    <row r="249" spans="1:6" s="3" customFormat="1" x14ac:dyDescent="0.25">
      <c r="A249" s="32"/>
      <c r="B249" s="28" t="s">
        <v>328</v>
      </c>
      <c r="C249" s="29"/>
      <c r="D249" s="29"/>
      <c r="E249" s="30"/>
      <c r="F249" s="31">
        <f>SUM(F237:F248)</f>
        <v>59000</v>
      </c>
    </row>
    <row r="250" spans="1:6" s="3" customFormat="1" x14ac:dyDescent="0.25">
      <c r="A250" s="32"/>
      <c r="B250" s="9" t="s">
        <v>457</v>
      </c>
      <c r="C250" s="32"/>
      <c r="D250" s="32"/>
      <c r="E250" s="40"/>
      <c r="F250" s="41"/>
    </row>
    <row r="251" spans="1:6" ht="38.25" x14ac:dyDescent="0.25">
      <c r="A251" s="42">
        <v>15</v>
      </c>
      <c r="B251" s="15" t="s">
        <v>349</v>
      </c>
      <c r="C251" s="15"/>
      <c r="D251" s="15"/>
      <c r="E251" s="15"/>
      <c r="F251" s="15"/>
    </row>
    <row r="252" spans="1:6" x14ac:dyDescent="0.25">
      <c r="A252" s="22" t="s">
        <v>330</v>
      </c>
      <c r="B252" s="17" t="s">
        <v>351</v>
      </c>
      <c r="C252" s="18" t="s">
        <v>352</v>
      </c>
      <c r="D252" s="19">
        <v>80000</v>
      </c>
      <c r="E252" s="7">
        <v>1.3</v>
      </c>
      <c r="F252" s="20">
        <f t="shared" ref="F252:F297" si="5">PRODUCT(D252:E252)</f>
        <v>104000</v>
      </c>
    </row>
    <row r="253" spans="1:6" x14ac:dyDescent="0.25">
      <c r="A253" s="22" t="s">
        <v>332</v>
      </c>
      <c r="B253" s="17" t="s">
        <v>354</v>
      </c>
      <c r="C253" s="18" t="s">
        <v>352</v>
      </c>
      <c r="D253" s="19">
        <v>80000</v>
      </c>
      <c r="E253" s="7">
        <v>1.8</v>
      </c>
      <c r="F253" s="20">
        <f t="shared" si="5"/>
        <v>144000</v>
      </c>
    </row>
    <row r="254" spans="1:6" x14ac:dyDescent="0.25">
      <c r="A254" s="22" t="s">
        <v>334</v>
      </c>
      <c r="B254" s="17" t="s">
        <v>356</v>
      </c>
      <c r="C254" s="18" t="s">
        <v>352</v>
      </c>
      <c r="D254" s="19">
        <v>80000</v>
      </c>
      <c r="E254" s="7">
        <v>2</v>
      </c>
      <c r="F254" s="20">
        <f t="shared" si="5"/>
        <v>160000</v>
      </c>
    </row>
    <row r="255" spans="1:6" x14ac:dyDescent="0.25">
      <c r="A255" s="22" t="s">
        <v>335</v>
      </c>
      <c r="B255" s="17" t="s">
        <v>358</v>
      </c>
      <c r="C255" s="18" t="s">
        <v>352</v>
      </c>
      <c r="D255" s="19">
        <v>80000</v>
      </c>
      <c r="E255" s="7">
        <v>0.8</v>
      </c>
      <c r="F255" s="20">
        <f t="shared" si="5"/>
        <v>64000</v>
      </c>
    </row>
    <row r="256" spans="1:6" x14ac:dyDescent="0.25">
      <c r="A256" s="22" t="s">
        <v>336</v>
      </c>
      <c r="B256" s="17" t="s">
        <v>359</v>
      </c>
      <c r="C256" s="18" t="s">
        <v>352</v>
      </c>
      <c r="D256" s="19">
        <v>2000</v>
      </c>
      <c r="E256" s="7">
        <v>1.2</v>
      </c>
      <c r="F256" s="20">
        <f t="shared" si="5"/>
        <v>2400</v>
      </c>
    </row>
    <row r="257" spans="1:6" x14ac:dyDescent="0.25">
      <c r="A257" s="22" t="s">
        <v>337</v>
      </c>
      <c r="B257" s="17" t="s">
        <v>360</v>
      </c>
      <c r="C257" s="18" t="s">
        <v>352</v>
      </c>
      <c r="D257" s="19">
        <v>2000</v>
      </c>
      <c r="E257" s="7">
        <v>1.2</v>
      </c>
      <c r="F257" s="20">
        <f t="shared" si="5"/>
        <v>2400</v>
      </c>
    </row>
    <row r="258" spans="1:6" x14ac:dyDescent="0.25">
      <c r="A258" s="22" t="s">
        <v>338</v>
      </c>
      <c r="B258" s="17" t="s">
        <v>361</v>
      </c>
      <c r="C258" s="18" t="s">
        <v>352</v>
      </c>
      <c r="D258" s="19">
        <v>2000</v>
      </c>
      <c r="E258" s="7">
        <v>1.2</v>
      </c>
      <c r="F258" s="20">
        <f t="shared" si="5"/>
        <v>2400</v>
      </c>
    </row>
    <row r="259" spans="1:6" x14ac:dyDescent="0.25">
      <c r="A259" s="22" t="s">
        <v>339</v>
      </c>
      <c r="B259" s="21" t="s">
        <v>438</v>
      </c>
      <c r="C259" s="18" t="s">
        <v>352</v>
      </c>
      <c r="D259" s="19">
        <v>2000</v>
      </c>
      <c r="E259" s="7">
        <v>1</v>
      </c>
      <c r="F259" s="20">
        <f t="shared" si="5"/>
        <v>2000</v>
      </c>
    </row>
    <row r="260" spans="1:6" x14ac:dyDescent="0.25">
      <c r="A260" s="22" t="s">
        <v>341</v>
      </c>
      <c r="B260" s="21" t="s">
        <v>363</v>
      </c>
      <c r="C260" s="18" t="s">
        <v>352</v>
      </c>
      <c r="D260" s="19">
        <v>80000</v>
      </c>
      <c r="E260" s="7">
        <v>7.0000000000000007E-2</v>
      </c>
      <c r="F260" s="20">
        <f t="shared" si="5"/>
        <v>5600.0000000000009</v>
      </c>
    </row>
    <row r="261" spans="1:6" x14ac:dyDescent="0.25">
      <c r="A261" s="22" t="s">
        <v>342</v>
      </c>
      <c r="B261" s="21" t="s">
        <v>364</v>
      </c>
      <c r="C261" s="18" t="s">
        <v>352</v>
      </c>
      <c r="D261" s="19">
        <v>5000</v>
      </c>
      <c r="E261" s="7">
        <v>7.0000000000000007E-2</v>
      </c>
      <c r="F261" s="20">
        <f t="shared" si="5"/>
        <v>350.00000000000006</v>
      </c>
    </row>
    <row r="262" spans="1:6" x14ac:dyDescent="0.25">
      <c r="A262" s="22" t="s">
        <v>344</v>
      </c>
      <c r="B262" s="17" t="s">
        <v>365</v>
      </c>
      <c r="C262" s="18" t="s">
        <v>352</v>
      </c>
      <c r="D262" s="19">
        <v>80000</v>
      </c>
      <c r="E262" s="7">
        <v>0.04</v>
      </c>
      <c r="F262" s="20">
        <f t="shared" si="5"/>
        <v>3200</v>
      </c>
    </row>
    <row r="263" spans="1:6" x14ac:dyDescent="0.25">
      <c r="A263" s="22" t="s">
        <v>345</v>
      </c>
      <c r="B263" s="17" t="s">
        <v>366</v>
      </c>
      <c r="C263" s="18" t="s">
        <v>352</v>
      </c>
      <c r="D263" s="19">
        <v>80000</v>
      </c>
      <c r="E263" s="7">
        <v>0.09</v>
      </c>
      <c r="F263" s="20">
        <f t="shared" si="5"/>
        <v>7200</v>
      </c>
    </row>
    <row r="264" spans="1:6" x14ac:dyDescent="0.25">
      <c r="A264" s="22" t="s">
        <v>346</v>
      </c>
      <c r="B264" s="17" t="s">
        <v>367</v>
      </c>
      <c r="C264" s="18" t="s">
        <v>352</v>
      </c>
      <c r="D264" s="19">
        <v>80000</v>
      </c>
      <c r="E264" s="7">
        <v>0.09</v>
      </c>
      <c r="F264" s="20">
        <f t="shared" si="5"/>
        <v>7200</v>
      </c>
    </row>
    <row r="265" spans="1:6" x14ac:dyDescent="0.25">
      <c r="A265" s="22" t="s">
        <v>347</v>
      </c>
      <c r="B265" s="17" t="s">
        <v>368</v>
      </c>
      <c r="C265" s="18" t="s">
        <v>352</v>
      </c>
      <c r="D265" s="19">
        <v>80000</v>
      </c>
      <c r="E265" s="7">
        <v>0.14000000000000001</v>
      </c>
      <c r="F265" s="20">
        <f t="shared" si="5"/>
        <v>11200.000000000002</v>
      </c>
    </row>
    <row r="266" spans="1:6" x14ac:dyDescent="0.25">
      <c r="A266" s="22" t="s">
        <v>490</v>
      </c>
      <c r="B266" s="17" t="s">
        <v>369</v>
      </c>
      <c r="C266" s="18" t="s">
        <v>352</v>
      </c>
      <c r="D266" s="19">
        <v>80000</v>
      </c>
      <c r="E266" s="7">
        <v>1.2</v>
      </c>
      <c r="F266" s="20">
        <f t="shared" si="5"/>
        <v>96000</v>
      </c>
    </row>
    <row r="267" spans="1:6" x14ac:dyDescent="0.25">
      <c r="A267" s="22" t="s">
        <v>491</v>
      </c>
      <c r="B267" s="17" t="s">
        <v>370</v>
      </c>
      <c r="C267" s="18" t="s">
        <v>352</v>
      </c>
      <c r="D267" s="19">
        <v>5000</v>
      </c>
      <c r="E267" s="7">
        <v>2</v>
      </c>
      <c r="F267" s="20">
        <f t="shared" si="5"/>
        <v>10000</v>
      </c>
    </row>
    <row r="268" spans="1:6" x14ac:dyDescent="0.25">
      <c r="A268" s="22" t="s">
        <v>492</v>
      </c>
      <c r="B268" s="17" t="s">
        <v>371</v>
      </c>
      <c r="C268" s="18" t="s">
        <v>352</v>
      </c>
      <c r="D268" s="19">
        <v>80000</v>
      </c>
      <c r="E268" s="7">
        <v>0.04</v>
      </c>
      <c r="F268" s="20">
        <f t="shared" si="5"/>
        <v>3200</v>
      </c>
    </row>
    <row r="269" spans="1:6" x14ac:dyDescent="0.25">
      <c r="A269" s="22" t="s">
        <v>493</v>
      </c>
      <c r="B269" s="17" t="s">
        <v>372</v>
      </c>
      <c r="C269" s="18" t="s">
        <v>352</v>
      </c>
      <c r="D269" s="19">
        <v>80000</v>
      </c>
      <c r="E269" s="7">
        <v>7.0000000000000007E-2</v>
      </c>
      <c r="F269" s="20">
        <f t="shared" si="5"/>
        <v>5600.0000000000009</v>
      </c>
    </row>
    <row r="270" spans="1:6" x14ac:dyDescent="0.25">
      <c r="A270" s="22" t="s">
        <v>494</v>
      </c>
      <c r="B270" s="17" t="s">
        <v>17</v>
      </c>
      <c r="C270" s="18" t="s">
        <v>25</v>
      </c>
      <c r="D270" s="19">
        <v>0</v>
      </c>
      <c r="E270" s="7">
        <v>0</v>
      </c>
      <c r="F270" s="20">
        <f t="shared" si="5"/>
        <v>0</v>
      </c>
    </row>
    <row r="271" spans="1:6" x14ac:dyDescent="0.25">
      <c r="A271" s="22" t="s">
        <v>495</v>
      </c>
      <c r="B271" s="21" t="s">
        <v>587</v>
      </c>
      <c r="C271" s="18" t="s">
        <v>25</v>
      </c>
      <c r="D271" s="19">
        <v>0</v>
      </c>
      <c r="E271" s="7">
        <v>0</v>
      </c>
      <c r="F271" s="20">
        <f t="shared" si="5"/>
        <v>0</v>
      </c>
    </row>
    <row r="272" spans="1:6" x14ac:dyDescent="0.25">
      <c r="A272" s="22" t="s">
        <v>496</v>
      </c>
      <c r="B272" s="21" t="s">
        <v>165</v>
      </c>
      <c r="C272" s="18" t="s">
        <v>25</v>
      </c>
      <c r="D272" s="19">
        <v>1</v>
      </c>
      <c r="E272" s="7">
        <v>0</v>
      </c>
      <c r="F272" s="20">
        <f t="shared" si="5"/>
        <v>0</v>
      </c>
    </row>
    <row r="273" spans="1:6" x14ac:dyDescent="0.25">
      <c r="A273" s="22" t="s">
        <v>497</v>
      </c>
      <c r="B273" s="17" t="s">
        <v>588</v>
      </c>
      <c r="C273" s="18" t="s">
        <v>25</v>
      </c>
      <c r="D273" s="19">
        <v>2</v>
      </c>
      <c r="E273" s="7">
        <v>0</v>
      </c>
      <c r="F273" s="20">
        <f t="shared" si="5"/>
        <v>0</v>
      </c>
    </row>
    <row r="274" spans="1:6" x14ac:dyDescent="0.25">
      <c r="A274" s="22" t="s">
        <v>498</v>
      </c>
      <c r="B274" s="17" t="s">
        <v>26</v>
      </c>
      <c r="C274" s="18" t="s">
        <v>25</v>
      </c>
      <c r="D274" s="19">
        <v>3</v>
      </c>
      <c r="E274" s="7">
        <v>0</v>
      </c>
      <c r="F274" s="20">
        <f t="shared" si="5"/>
        <v>0</v>
      </c>
    </row>
    <row r="275" spans="1:6" x14ac:dyDescent="0.25">
      <c r="A275" s="22" t="s">
        <v>499</v>
      </c>
      <c r="B275" s="17" t="s">
        <v>373</v>
      </c>
      <c r="C275" s="18" t="s">
        <v>25</v>
      </c>
      <c r="D275" s="19">
        <v>3</v>
      </c>
      <c r="E275" s="7">
        <v>8000</v>
      </c>
      <c r="F275" s="20">
        <f t="shared" si="5"/>
        <v>24000</v>
      </c>
    </row>
    <row r="276" spans="1:6" x14ac:dyDescent="0.25">
      <c r="A276" s="22" t="s">
        <v>500</v>
      </c>
      <c r="B276" s="17" t="s">
        <v>32</v>
      </c>
      <c r="C276" s="18" t="s">
        <v>25</v>
      </c>
      <c r="D276" s="19">
        <v>3</v>
      </c>
      <c r="E276" s="7">
        <v>6000</v>
      </c>
      <c r="F276" s="20">
        <f t="shared" si="5"/>
        <v>18000</v>
      </c>
    </row>
    <row r="277" spans="1:6" x14ac:dyDescent="0.25">
      <c r="A277" s="22" t="s">
        <v>501</v>
      </c>
      <c r="B277" s="21" t="s">
        <v>34</v>
      </c>
      <c r="C277" s="18" t="s">
        <v>25</v>
      </c>
      <c r="D277" s="19">
        <v>3</v>
      </c>
      <c r="E277" s="7">
        <v>7000</v>
      </c>
      <c r="F277" s="20">
        <f t="shared" si="5"/>
        <v>21000</v>
      </c>
    </row>
    <row r="278" spans="1:6" x14ac:dyDescent="0.25">
      <c r="A278" s="22" t="s">
        <v>502</v>
      </c>
      <c r="B278" s="17" t="s">
        <v>35</v>
      </c>
      <c r="C278" s="18" t="s">
        <v>25</v>
      </c>
      <c r="D278" s="19">
        <v>3</v>
      </c>
      <c r="E278" s="7">
        <v>0</v>
      </c>
      <c r="F278" s="20">
        <f t="shared" si="5"/>
        <v>0</v>
      </c>
    </row>
    <row r="279" spans="1:6" x14ac:dyDescent="0.25">
      <c r="A279" s="22" t="s">
        <v>503</v>
      </c>
      <c r="B279" s="17" t="s">
        <v>27</v>
      </c>
      <c r="C279" s="18" t="s">
        <v>25</v>
      </c>
      <c r="D279" s="19">
        <v>200000</v>
      </c>
      <c r="E279" s="7">
        <v>0</v>
      </c>
      <c r="F279" s="20">
        <f t="shared" si="5"/>
        <v>0</v>
      </c>
    </row>
    <row r="280" spans="1:6" s="3" customFormat="1" x14ac:dyDescent="0.25">
      <c r="A280" s="32"/>
      <c r="B280" s="28" t="s">
        <v>348</v>
      </c>
      <c r="C280" s="29"/>
      <c r="D280" s="29"/>
      <c r="E280" s="30"/>
      <c r="F280" s="31">
        <f>SUM(F252:F279)</f>
        <v>693750</v>
      </c>
    </row>
    <row r="281" spans="1:6" s="3" customFormat="1" x14ac:dyDescent="0.25">
      <c r="A281" s="32"/>
      <c r="B281" s="9" t="s">
        <v>458</v>
      </c>
      <c r="C281" s="32"/>
      <c r="D281" s="32"/>
      <c r="E281" s="40"/>
      <c r="F281" s="41"/>
    </row>
    <row r="282" spans="1:6" ht="25.5" x14ac:dyDescent="0.25">
      <c r="A282" s="42">
        <v>16</v>
      </c>
      <c r="B282" s="15" t="s">
        <v>375</v>
      </c>
      <c r="C282" s="15"/>
      <c r="D282" s="15"/>
      <c r="E282" s="15"/>
      <c r="F282" s="15"/>
    </row>
    <row r="283" spans="1:6" x14ac:dyDescent="0.25">
      <c r="A283" s="22" t="s">
        <v>350</v>
      </c>
      <c r="B283" s="17" t="s">
        <v>377</v>
      </c>
      <c r="C283" s="18" t="s">
        <v>25</v>
      </c>
      <c r="D283" s="19">
        <v>1</v>
      </c>
      <c r="E283" s="7">
        <v>0</v>
      </c>
      <c r="F283" s="20">
        <f t="shared" si="5"/>
        <v>0</v>
      </c>
    </row>
    <row r="284" spans="1:6" x14ac:dyDescent="0.25">
      <c r="A284" s="22" t="s">
        <v>353</v>
      </c>
      <c r="B284" s="17" t="s">
        <v>379</v>
      </c>
      <c r="C284" s="18" t="s">
        <v>25</v>
      </c>
      <c r="D284" s="19">
        <v>1000</v>
      </c>
      <c r="E284" s="7">
        <v>5</v>
      </c>
      <c r="F284" s="20">
        <f t="shared" si="5"/>
        <v>5000</v>
      </c>
    </row>
    <row r="285" spans="1:6" x14ac:dyDescent="0.25">
      <c r="A285" s="22" t="s">
        <v>355</v>
      </c>
      <c r="B285" s="17" t="s">
        <v>381</v>
      </c>
      <c r="C285" s="18" t="s">
        <v>25</v>
      </c>
      <c r="D285" s="19">
        <v>1000</v>
      </c>
      <c r="E285" s="7">
        <v>5</v>
      </c>
      <c r="F285" s="20">
        <f t="shared" si="5"/>
        <v>5000</v>
      </c>
    </row>
    <row r="286" spans="1:6" x14ac:dyDescent="0.25">
      <c r="A286" s="22" t="s">
        <v>357</v>
      </c>
      <c r="B286" s="17" t="s">
        <v>382</v>
      </c>
      <c r="C286" s="18" t="s">
        <v>25</v>
      </c>
      <c r="D286" s="19">
        <v>1000</v>
      </c>
      <c r="E286" s="7">
        <v>10</v>
      </c>
      <c r="F286" s="20">
        <f t="shared" si="5"/>
        <v>10000</v>
      </c>
    </row>
    <row r="287" spans="1:6" x14ac:dyDescent="0.25">
      <c r="A287" s="22" t="s">
        <v>504</v>
      </c>
      <c r="B287" s="21" t="s">
        <v>69</v>
      </c>
      <c r="C287" s="18" t="s">
        <v>25</v>
      </c>
      <c r="D287" s="19">
        <v>1</v>
      </c>
      <c r="E287" s="7">
        <v>0</v>
      </c>
      <c r="F287" s="20">
        <f t="shared" si="5"/>
        <v>0</v>
      </c>
    </row>
    <row r="288" spans="1:6" x14ac:dyDescent="0.25">
      <c r="A288" s="22" t="s">
        <v>505</v>
      </c>
      <c r="B288" s="17" t="s">
        <v>18</v>
      </c>
      <c r="C288" s="18" t="s">
        <v>25</v>
      </c>
      <c r="D288" s="19">
        <v>1</v>
      </c>
      <c r="E288" s="7">
        <v>0</v>
      </c>
      <c r="F288" s="20">
        <f t="shared" si="5"/>
        <v>0</v>
      </c>
    </row>
    <row r="289" spans="1:6" x14ac:dyDescent="0.25">
      <c r="A289" s="22" t="s">
        <v>506</v>
      </c>
      <c r="B289" s="17" t="s">
        <v>340</v>
      </c>
      <c r="C289" s="18" t="s">
        <v>25</v>
      </c>
      <c r="D289" s="19">
        <v>1</v>
      </c>
      <c r="E289" s="7">
        <v>20000</v>
      </c>
      <c r="F289" s="20">
        <f t="shared" si="5"/>
        <v>20000</v>
      </c>
    </row>
    <row r="290" spans="1:6" x14ac:dyDescent="0.25">
      <c r="A290" s="22" t="s">
        <v>507</v>
      </c>
      <c r="B290" s="17" t="s">
        <v>383</v>
      </c>
      <c r="C290" s="18" t="s">
        <v>25</v>
      </c>
      <c r="D290" s="19">
        <v>1</v>
      </c>
      <c r="E290" s="7">
        <v>5000</v>
      </c>
      <c r="F290" s="20">
        <f t="shared" si="5"/>
        <v>5000</v>
      </c>
    </row>
    <row r="291" spans="1:6" x14ac:dyDescent="0.25">
      <c r="A291" s="22" t="s">
        <v>362</v>
      </c>
      <c r="B291" s="17" t="s">
        <v>34</v>
      </c>
      <c r="C291" s="18" t="s">
        <v>25</v>
      </c>
      <c r="D291" s="19">
        <v>1</v>
      </c>
      <c r="E291" s="7">
        <v>5000</v>
      </c>
      <c r="F291" s="20">
        <f t="shared" si="5"/>
        <v>5000</v>
      </c>
    </row>
    <row r="292" spans="1:6" x14ac:dyDescent="0.25">
      <c r="A292" s="22" t="s">
        <v>508</v>
      </c>
      <c r="B292" s="17" t="s">
        <v>35</v>
      </c>
      <c r="C292" s="18" t="s">
        <v>25</v>
      </c>
      <c r="D292" s="19">
        <v>1</v>
      </c>
      <c r="E292" s="7">
        <v>0</v>
      </c>
      <c r="F292" s="20">
        <f t="shared" si="5"/>
        <v>0</v>
      </c>
    </row>
    <row r="293" spans="1:6" s="3" customFormat="1" x14ac:dyDescent="0.25">
      <c r="A293" s="32"/>
      <c r="B293" s="28" t="s">
        <v>374</v>
      </c>
      <c r="C293" s="29"/>
      <c r="D293" s="29"/>
      <c r="E293" s="30"/>
      <c r="F293" s="31">
        <f>SUM(F283:F292)</f>
        <v>50000</v>
      </c>
    </row>
    <row r="294" spans="1:6" s="3" customFormat="1" x14ac:dyDescent="0.25">
      <c r="A294" s="32"/>
      <c r="B294" s="9" t="s">
        <v>459</v>
      </c>
      <c r="C294" s="32"/>
      <c r="D294" s="32"/>
      <c r="E294" s="40"/>
      <c r="F294" s="41"/>
    </row>
    <row r="295" spans="1:6" ht="25.5" x14ac:dyDescent="0.25">
      <c r="A295" s="42">
        <v>17</v>
      </c>
      <c r="B295" s="34" t="s">
        <v>391</v>
      </c>
      <c r="C295" s="15"/>
      <c r="D295" s="15"/>
      <c r="E295" s="15"/>
      <c r="F295" s="15"/>
    </row>
    <row r="296" spans="1:6" x14ac:dyDescent="0.25">
      <c r="A296" s="22" t="s">
        <v>376</v>
      </c>
      <c r="B296" s="17" t="s">
        <v>393</v>
      </c>
      <c r="C296" s="18" t="s">
        <v>25</v>
      </c>
      <c r="D296" s="19">
        <v>350000</v>
      </c>
      <c r="E296" s="7">
        <v>0.03</v>
      </c>
      <c r="F296" s="20">
        <f t="shared" si="5"/>
        <v>10500</v>
      </c>
    </row>
    <row r="297" spans="1:6" x14ac:dyDescent="0.25">
      <c r="A297" s="22" t="s">
        <v>378</v>
      </c>
      <c r="B297" s="17" t="s">
        <v>395</v>
      </c>
      <c r="C297" s="18" t="s">
        <v>25</v>
      </c>
      <c r="D297" s="19">
        <v>200000</v>
      </c>
      <c r="E297" s="7">
        <v>0.14000000000000001</v>
      </c>
      <c r="F297" s="20">
        <f t="shared" si="5"/>
        <v>28000.000000000004</v>
      </c>
    </row>
    <row r="298" spans="1:6" x14ac:dyDescent="0.25">
      <c r="A298" s="22" t="s">
        <v>380</v>
      </c>
      <c r="B298" s="17" t="s">
        <v>588</v>
      </c>
      <c r="C298" s="18" t="s">
        <v>25</v>
      </c>
      <c r="D298" s="19">
        <v>4</v>
      </c>
      <c r="E298" s="7">
        <v>0</v>
      </c>
      <c r="F298" s="20">
        <f>PRODUCT(D298:E298)</f>
        <v>0</v>
      </c>
    </row>
    <row r="299" spans="1:6" s="3" customFormat="1" x14ac:dyDescent="0.25">
      <c r="A299" s="32"/>
      <c r="B299" s="28" t="s">
        <v>384</v>
      </c>
      <c r="C299" s="29"/>
      <c r="D299" s="29"/>
      <c r="E299" s="30"/>
      <c r="F299" s="31">
        <f>SUM(F296:F297)</f>
        <v>38500</v>
      </c>
    </row>
    <row r="300" spans="1:6" s="3" customFormat="1" x14ac:dyDescent="0.25">
      <c r="A300" s="32"/>
      <c r="B300" s="9" t="s">
        <v>460</v>
      </c>
      <c r="C300" s="32"/>
      <c r="D300" s="32"/>
      <c r="E300" s="40"/>
      <c r="F300" s="41"/>
    </row>
    <row r="301" spans="1:6" ht="25.5" x14ac:dyDescent="0.25">
      <c r="A301" s="42">
        <v>18</v>
      </c>
      <c r="B301" s="34" t="s">
        <v>397</v>
      </c>
      <c r="C301" s="34"/>
      <c r="D301" s="34"/>
      <c r="E301" s="34"/>
      <c r="F301" s="34"/>
    </row>
    <row r="302" spans="1:6" ht="25.5" x14ac:dyDescent="0.25">
      <c r="A302" s="22" t="s">
        <v>385</v>
      </c>
      <c r="B302" s="17" t="s">
        <v>398</v>
      </c>
      <c r="C302" s="18" t="s">
        <v>25</v>
      </c>
      <c r="D302" s="19">
        <v>2000</v>
      </c>
      <c r="E302" s="7">
        <v>1.8</v>
      </c>
      <c r="F302" s="20">
        <f t="shared" ref="F302:F330" si="6">PRODUCT(D302:E302)</f>
        <v>3600</v>
      </c>
    </row>
    <row r="303" spans="1:6" x14ac:dyDescent="0.25">
      <c r="A303" s="22" t="s">
        <v>386</v>
      </c>
      <c r="B303" s="17" t="s">
        <v>399</v>
      </c>
      <c r="C303" s="18" t="s">
        <v>25</v>
      </c>
      <c r="D303" s="19">
        <v>3000</v>
      </c>
      <c r="E303" s="7">
        <v>1.8</v>
      </c>
      <c r="F303" s="20">
        <f t="shared" si="6"/>
        <v>5400</v>
      </c>
    </row>
    <row r="304" spans="1:6" x14ac:dyDescent="0.25">
      <c r="A304" s="22" t="s">
        <v>509</v>
      </c>
      <c r="B304" s="17" t="s">
        <v>400</v>
      </c>
      <c r="C304" s="18" t="s">
        <v>25</v>
      </c>
      <c r="D304" s="19">
        <v>3000</v>
      </c>
      <c r="E304" s="7">
        <v>2.5</v>
      </c>
      <c r="F304" s="20">
        <f t="shared" si="6"/>
        <v>7500</v>
      </c>
    </row>
    <row r="305" spans="1:6" x14ac:dyDescent="0.25">
      <c r="A305" s="22" t="s">
        <v>510</v>
      </c>
      <c r="B305" s="17" t="s">
        <v>401</v>
      </c>
      <c r="C305" s="18" t="s">
        <v>25</v>
      </c>
      <c r="D305" s="19">
        <v>3000</v>
      </c>
      <c r="E305" s="7">
        <v>1.3</v>
      </c>
      <c r="F305" s="20">
        <f t="shared" si="6"/>
        <v>3900</v>
      </c>
    </row>
    <row r="306" spans="1:6" x14ac:dyDescent="0.25">
      <c r="A306" s="22" t="s">
        <v>511</v>
      </c>
      <c r="B306" s="17" t="s">
        <v>588</v>
      </c>
      <c r="C306" s="18" t="s">
        <v>25</v>
      </c>
      <c r="D306" s="19">
        <v>2</v>
      </c>
      <c r="E306" s="7">
        <v>0</v>
      </c>
      <c r="F306" s="20">
        <f t="shared" si="6"/>
        <v>0</v>
      </c>
    </row>
    <row r="307" spans="1:6" s="3" customFormat="1" x14ac:dyDescent="0.25">
      <c r="A307" s="32"/>
      <c r="B307" s="28" t="s">
        <v>387</v>
      </c>
      <c r="C307" s="29"/>
      <c r="D307" s="29"/>
      <c r="E307" s="30"/>
      <c r="F307" s="31">
        <f>SUM(F302:F305)</f>
        <v>20400</v>
      </c>
    </row>
    <row r="308" spans="1:6" s="3" customFormat="1" x14ac:dyDescent="0.25">
      <c r="A308" s="32"/>
      <c r="B308" s="9" t="s">
        <v>461</v>
      </c>
      <c r="C308" s="32"/>
      <c r="D308" s="32"/>
      <c r="E308" s="40"/>
      <c r="F308" s="41"/>
    </row>
    <row r="309" spans="1:6" x14ac:dyDescent="0.25">
      <c r="A309" s="42">
        <v>19</v>
      </c>
      <c r="B309" s="15" t="s">
        <v>402</v>
      </c>
      <c r="C309" s="15"/>
      <c r="D309" s="15"/>
      <c r="E309" s="15"/>
      <c r="F309" s="15"/>
    </row>
    <row r="310" spans="1:6" x14ac:dyDescent="0.25">
      <c r="A310" s="22" t="s">
        <v>388</v>
      </c>
      <c r="B310" s="17" t="s">
        <v>403</v>
      </c>
      <c r="C310" s="18" t="s">
        <v>25</v>
      </c>
      <c r="D310" s="19">
        <v>1</v>
      </c>
      <c r="E310" s="7">
        <v>0</v>
      </c>
      <c r="F310" s="20">
        <f t="shared" si="6"/>
        <v>0</v>
      </c>
    </row>
    <row r="311" spans="1:6" x14ac:dyDescent="0.25">
      <c r="A311" s="22" t="s">
        <v>389</v>
      </c>
      <c r="B311" s="17" t="s">
        <v>404</v>
      </c>
      <c r="C311" s="18" t="s">
        <v>25</v>
      </c>
      <c r="D311" s="19">
        <v>500</v>
      </c>
      <c r="E311" s="7">
        <v>120</v>
      </c>
      <c r="F311" s="20">
        <f t="shared" si="6"/>
        <v>60000</v>
      </c>
    </row>
    <row r="312" spans="1:6" x14ac:dyDescent="0.25">
      <c r="A312" s="22" t="s">
        <v>512</v>
      </c>
      <c r="B312" s="17" t="s">
        <v>405</v>
      </c>
      <c r="C312" s="18" t="s">
        <v>25</v>
      </c>
      <c r="D312" s="19">
        <v>1000</v>
      </c>
      <c r="E312" s="7">
        <v>120</v>
      </c>
      <c r="F312" s="20">
        <f t="shared" si="6"/>
        <v>120000</v>
      </c>
    </row>
    <row r="313" spans="1:6" x14ac:dyDescent="0.25">
      <c r="A313" s="22" t="s">
        <v>513</v>
      </c>
      <c r="B313" s="17" t="s">
        <v>406</v>
      </c>
      <c r="C313" s="18" t="s">
        <v>25</v>
      </c>
      <c r="D313" s="19">
        <v>1500</v>
      </c>
      <c r="E313" s="7">
        <v>0</v>
      </c>
      <c r="F313" s="20">
        <f t="shared" si="6"/>
        <v>0</v>
      </c>
    </row>
    <row r="314" spans="1:6" x14ac:dyDescent="0.25">
      <c r="A314" s="22" t="s">
        <v>514</v>
      </c>
      <c r="B314" s="17" t="s">
        <v>407</v>
      </c>
      <c r="C314" s="18" t="s">
        <v>25</v>
      </c>
      <c r="D314" s="19">
        <v>1</v>
      </c>
      <c r="E314" s="7">
        <v>20000</v>
      </c>
      <c r="F314" s="20">
        <f t="shared" si="6"/>
        <v>20000</v>
      </c>
    </row>
    <row r="315" spans="1:6" x14ac:dyDescent="0.25">
      <c r="A315" s="22" t="s">
        <v>515</v>
      </c>
      <c r="B315" s="17" t="s">
        <v>408</v>
      </c>
      <c r="C315" s="18" t="s">
        <v>25</v>
      </c>
      <c r="D315" s="19">
        <v>1</v>
      </c>
      <c r="E315" s="7">
        <v>3000</v>
      </c>
      <c r="F315" s="20">
        <f t="shared" si="6"/>
        <v>3000</v>
      </c>
    </row>
    <row r="316" spans="1:6" x14ac:dyDescent="0.25">
      <c r="A316" s="22" t="s">
        <v>516</v>
      </c>
      <c r="B316" s="17" t="s">
        <v>34</v>
      </c>
      <c r="C316" s="18" t="s">
        <v>25</v>
      </c>
      <c r="D316" s="19">
        <v>1</v>
      </c>
      <c r="E316" s="7">
        <v>7000</v>
      </c>
      <c r="F316" s="20">
        <f t="shared" si="6"/>
        <v>7000</v>
      </c>
    </row>
    <row r="317" spans="1:6" x14ac:dyDescent="0.25">
      <c r="A317" s="22" t="s">
        <v>517</v>
      </c>
      <c r="B317" s="17" t="s">
        <v>35</v>
      </c>
      <c r="C317" s="18" t="s">
        <v>25</v>
      </c>
      <c r="D317" s="19">
        <v>1</v>
      </c>
      <c r="E317" s="7">
        <v>0</v>
      </c>
      <c r="F317" s="20">
        <f t="shared" si="6"/>
        <v>0</v>
      </c>
    </row>
    <row r="318" spans="1:6" s="3" customFormat="1" x14ac:dyDescent="0.25">
      <c r="A318" s="32"/>
      <c r="B318" s="28" t="s">
        <v>390</v>
      </c>
      <c r="C318" s="29"/>
      <c r="D318" s="29"/>
      <c r="E318" s="30"/>
      <c r="F318" s="31">
        <f>SUM(F310:F317)</f>
        <v>210000</v>
      </c>
    </row>
    <row r="319" spans="1:6" s="3" customFormat="1" x14ac:dyDescent="0.25">
      <c r="A319" s="32"/>
      <c r="B319" s="9" t="s">
        <v>462</v>
      </c>
      <c r="C319" s="32"/>
      <c r="D319" s="32"/>
      <c r="E319" s="40"/>
      <c r="F319" s="41"/>
    </row>
    <row r="320" spans="1:6" x14ac:dyDescent="0.25">
      <c r="A320" s="42">
        <v>20</v>
      </c>
      <c r="B320" s="15" t="s">
        <v>409</v>
      </c>
      <c r="C320" s="15"/>
      <c r="D320" s="15"/>
      <c r="E320" s="15"/>
      <c r="F320" s="15"/>
    </row>
    <row r="321" spans="1:6" x14ac:dyDescent="0.25">
      <c r="A321" s="22" t="s">
        <v>392</v>
      </c>
      <c r="B321" s="43" t="s">
        <v>410</v>
      </c>
      <c r="C321" s="18" t="s">
        <v>411</v>
      </c>
      <c r="D321" s="36">
        <v>6</v>
      </c>
      <c r="E321" s="7">
        <v>460</v>
      </c>
      <c r="F321" s="20">
        <f t="shared" si="6"/>
        <v>2760</v>
      </c>
    </row>
    <row r="322" spans="1:6" x14ac:dyDescent="0.25">
      <c r="A322" s="22" t="s">
        <v>394</v>
      </c>
      <c r="B322" s="21" t="s">
        <v>412</v>
      </c>
      <c r="C322" s="18" t="s">
        <v>413</v>
      </c>
      <c r="D322" s="36">
        <v>200</v>
      </c>
      <c r="E322" s="7">
        <v>4</v>
      </c>
      <c r="F322" s="20">
        <f t="shared" si="6"/>
        <v>800</v>
      </c>
    </row>
    <row r="323" spans="1:6" ht="25.5" x14ac:dyDescent="0.25">
      <c r="A323" s="22" t="s">
        <v>441</v>
      </c>
      <c r="B323" s="21" t="s">
        <v>414</v>
      </c>
      <c r="C323" s="18" t="s">
        <v>413</v>
      </c>
      <c r="D323" s="36">
        <v>600</v>
      </c>
      <c r="E323" s="7">
        <v>60</v>
      </c>
      <c r="F323" s="20">
        <f t="shared" si="6"/>
        <v>36000</v>
      </c>
    </row>
    <row r="324" spans="1:6" x14ac:dyDescent="0.25">
      <c r="A324" s="22" t="s">
        <v>442</v>
      </c>
      <c r="B324" s="21" t="s">
        <v>415</v>
      </c>
      <c r="C324" s="18" t="s">
        <v>413</v>
      </c>
      <c r="D324" s="36">
        <v>400</v>
      </c>
      <c r="E324" s="7">
        <v>65</v>
      </c>
      <c r="F324" s="20">
        <f t="shared" si="6"/>
        <v>26000</v>
      </c>
    </row>
    <row r="325" spans="1:6" x14ac:dyDescent="0.25">
      <c r="A325" s="22" t="s">
        <v>518</v>
      </c>
      <c r="B325" s="21" t="s">
        <v>416</v>
      </c>
      <c r="C325" s="18" t="s">
        <v>411</v>
      </c>
      <c r="D325" s="36">
        <v>13</v>
      </c>
      <c r="E325" s="7">
        <v>180</v>
      </c>
      <c r="F325" s="20">
        <f t="shared" si="6"/>
        <v>2340</v>
      </c>
    </row>
    <row r="326" spans="1:6" x14ac:dyDescent="0.25">
      <c r="A326" s="22" t="s">
        <v>519</v>
      </c>
      <c r="B326" s="21" t="s">
        <v>417</v>
      </c>
      <c r="C326" s="18" t="s">
        <v>25</v>
      </c>
      <c r="D326" s="36">
        <v>1</v>
      </c>
      <c r="E326" s="7">
        <v>0</v>
      </c>
      <c r="F326" s="20">
        <f t="shared" si="6"/>
        <v>0</v>
      </c>
    </row>
    <row r="327" spans="1:6" x14ac:dyDescent="0.25">
      <c r="A327" s="22" t="s">
        <v>520</v>
      </c>
      <c r="B327" s="21" t="s">
        <v>418</v>
      </c>
      <c r="C327" s="18" t="s">
        <v>25</v>
      </c>
      <c r="D327" s="36">
        <v>1</v>
      </c>
      <c r="E327" s="7">
        <v>2500</v>
      </c>
      <c r="F327" s="20">
        <f t="shared" si="6"/>
        <v>2500</v>
      </c>
    </row>
    <row r="328" spans="1:6" x14ac:dyDescent="0.25">
      <c r="A328" s="22" t="s">
        <v>521</v>
      </c>
      <c r="B328" s="21" t="s">
        <v>419</v>
      </c>
      <c r="C328" s="18" t="s">
        <v>25</v>
      </c>
      <c r="D328" s="36">
        <v>1</v>
      </c>
      <c r="E328" s="7">
        <v>1500</v>
      </c>
      <c r="F328" s="20">
        <f t="shared" si="6"/>
        <v>1500</v>
      </c>
    </row>
    <row r="329" spans="1:6" x14ac:dyDescent="0.25">
      <c r="A329" s="22" t="s">
        <v>522</v>
      </c>
      <c r="B329" s="43" t="s">
        <v>34</v>
      </c>
      <c r="C329" s="18" t="s">
        <v>25</v>
      </c>
      <c r="D329" s="36">
        <v>0</v>
      </c>
      <c r="E329" s="7">
        <v>0</v>
      </c>
      <c r="F329" s="20">
        <f t="shared" si="6"/>
        <v>0</v>
      </c>
    </row>
    <row r="330" spans="1:6" x14ac:dyDescent="0.25">
      <c r="A330" s="22" t="s">
        <v>523</v>
      </c>
      <c r="B330" s="21" t="s">
        <v>35</v>
      </c>
      <c r="C330" s="18" t="s">
        <v>25</v>
      </c>
      <c r="D330" s="36">
        <v>1</v>
      </c>
      <c r="E330" s="7">
        <v>0</v>
      </c>
      <c r="F330" s="20">
        <f t="shared" si="6"/>
        <v>0</v>
      </c>
    </row>
    <row r="331" spans="1:6" s="3" customFormat="1" x14ac:dyDescent="0.25">
      <c r="A331" s="32"/>
      <c r="B331" s="28" t="s">
        <v>396</v>
      </c>
      <c r="C331" s="29"/>
      <c r="D331" s="29"/>
      <c r="E331" s="30"/>
      <c r="F331" s="31">
        <f>SUM(F321:F330)</f>
        <v>71900</v>
      </c>
    </row>
    <row r="332" spans="1:6" x14ac:dyDescent="0.25">
      <c r="A332" s="32"/>
      <c r="B332" s="9" t="s">
        <v>524</v>
      </c>
      <c r="C332" s="32"/>
      <c r="D332" s="32"/>
      <c r="E332" s="7"/>
      <c r="F332" s="12"/>
    </row>
    <row r="333" spans="1:6" x14ac:dyDescent="0.25">
      <c r="A333" s="42">
        <v>21</v>
      </c>
      <c r="B333" s="15" t="s">
        <v>528</v>
      </c>
      <c r="C333" s="44"/>
      <c r="D333" s="45"/>
      <c r="E333" s="46"/>
      <c r="F333" s="46"/>
    </row>
    <row r="334" spans="1:6" x14ac:dyDescent="0.25">
      <c r="A334" s="16" t="s">
        <v>534</v>
      </c>
      <c r="B334" s="17" t="s">
        <v>529</v>
      </c>
      <c r="C334" s="18" t="s">
        <v>25</v>
      </c>
      <c r="D334" s="19">
        <v>70000</v>
      </c>
      <c r="E334" s="7">
        <v>0.4</v>
      </c>
      <c r="F334" s="20">
        <f>PRODUCT(D334:E334)</f>
        <v>28000</v>
      </c>
    </row>
    <row r="335" spans="1:6" x14ac:dyDescent="0.25">
      <c r="A335" s="16" t="s">
        <v>535</v>
      </c>
      <c r="B335" s="17" t="s">
        <v>530</v>
      </c>
      <c r="C335" s="18" t="s">
        <v>25</v>
      </c>
      <c r="D335" s="19">
        <v>45</v>
      </c>
      <c r="E335" s="7">
        <v>600</v>
      </c>
      <c r="F335" s="20">
        <f>PRODUCT(D335:E335)</f>
        <v>27000</v>
      </c>
    </row>
    <row r="336" spans="1:6" ht="38.25" x14ac:dyDescent="0.25">
      <c r="A336" s="16" t="s">
        <v>536</v>
      </c>
      <c r="B336" s="17" t="s">
        <v>531</v>
      </c>
      <c r="C336" s="18" t="s">
        <v>25</v>
      </c>
      <c r="D336" s="19">
        <v>2</v>
      </c>
      <c r="E336" s="7">
        <v>0</v>
      </c>
      <c r="F336" s="20">
        <v>0</v>
      </c>
    </row>
    <row r="337" spans="1:6" x14ac:dyDescent="0.25">
      <c r="A337" s="16" t="s">
        <v>537</v>
      </c>
      <c r="B337" s="17" t="s">
        <v>532</v>
      </c>
      <c r="C337" s="18" t="s">
        <v>25</v>
      </c>
      <c r="D337" s="19">
        <v>2</v>
      </c>
      <c r="E337" s="7">
        <v>12000</v>
      </c>
      <c r="F337" s="20">
        <f>PRODUCT(D337:E337)</f>
        <v>24000</v>
      </c>
    </row>
    <row r="338" spans="1:6" x14ac:dyDescent="0.25">
      <c r="A338" s="16" t="s">
        <v>538</v>
      </c>
      <c r="B338" s="17" t="s">
        <v>533</v>
      </c>
      <c r="C338" s="18" t="s">
        <v>25</v>
      </c>
      <c r="D338" s="19">
        <v>2</v>
      </c>
      <c r="E338" s="7">
        <v>5000</v>
      </c>
      <c r="F338" s="20">
        <f>PRODUCT(D338:E338)</f>
        <v>10000</v>
      </c>
    </row>
    <row r="339" spans="1:6" x14ac:dyDescent="0.25">
      <c r="A339" s="16" t="s">
        <v>589</v>
      </c>
      <c r="B339" s="17" t="s">
        <v>588</v>
      </c>
      <c r="C339" s="18" t="s">
        <v>25</v>
      </c>
      <c r="D339" s="19">
        <v>2</v>
      </c>
      <c r="E339" s="7">
        <v>0</v>
      </c>
      <c r="F339" s="20">
        <v>0</v>
      </c>
    </row>
    <row r="340" spans="1:6" x14ac:dyDescent="0.25">
      <c r="A340" s="32"/>
      <c r="B340" s="28" t="s">
        <v>525</v>
      </c>
      <c r="C340" s="29"/>
      <c r="D340" s="29"/>
      <c r="E340" s="30"/>
      <c r="F340" s="31">
        <f>SUM(F334:F339)</f>
        <v>89000</v>
      </c>
    </row>
    <row r="341" spans="1:6" x14ac:dyDescent="0.25">
      <c r="A341" s="32"/>
      <c r="B341" s="9" t="s">
        <v>526</v>
      </c>
      <c r="C341" s="32"/>
      <c r="D341" s="32"/>
      <c r="E341" s="7"/>
      <c r="F341" s="12"/>
    </row>
    <row r="342" spans="1:6" ht="25.5" x14ac:dyDescent="0.25">
      <c r="A342" s="42">
        <v>22</v>
      </c>
      <c r="B342" s="15" t="s">
        <v>424</v>
      </c>
      <c r="C342" s="44"/>
      <c r="D342" s="45"/>
      <c r="E342" s="46"/>
      <c r="F342" s="46"/>
    </row>
    <row r="343" spans="1:6" x14ac:dyDescent="0.25">
      <c r="A343" s="16" t="s">
        <v>539</v>
      </c>
      <c r="B343" s="17" t="s">
        <v>425</v>
      </c>
      <c r="C343" s="18" t="s">
        <v>25</v>
      </c>
      <c r="D343" s="19">
        <v>15</v>
      </c>
      <c r="E343" s="7">
        <v>21</v>
      </c>
      <c r="F343" s="7">
        <f>PRODUCT(D343:E343)</f>
        <v>315</v>
      </c>
    </row>
    <row r="344" spans="1:6" ht="25.5" x14ac:dyDescent="0.25">
      <c r="A344" s="16" t="s">
        <v>540</v>
      </c>
      <c r="B344" s="17" t="s">
        <v>426</v>
      </c>
      <c r="C344" s="18" t="s">
        <v>25</v>
      </c>
      <c r="D344" s="19">
        <v>15</v>
      </c>
      <c r="E344" s="7">
        <v>90</v>
      </c>
      <c r="F344" s="7">
        <f>PRODUCT(D344:E344)</f>
        <v>1350</v>
      </c>
    </row>
    <row r="345" spans="1:6" x14ac:dyDescent="0.25">
      <c r="A345" s="16" t="s">
        <v>541</v>
      </c>
      <c r="B345" s="17" t="s">
        <v>427</v>
      </c>
      <c r="C345" s="18" t="s">
        <v>25</v>
      </c>
      <c r="D345" s="19">
        <v>1</v>
      </c>
      <c r="E345" s="7">
        <v>0</v>
      </c>
      <c r="F345" s="7">
        <v>0</v>
      </c>
    </row>
    <row r="346" spans="1:6" x14ac:dyDescent="0.25">
      <c r="A346" s="16" t="s">
        <v>542</v>
      </c>
      <c r="B346" s="17" t="s">
        <v>422</v>
      </c>
      <c r="C346" s="18" t="s">
        <v>25</v>
      </c>
      <c r="D346" s="19">
        <v>1</v>
      </c>
      <c r="E346" s="7">
        <v>6000</v>
      </c>
      <c r="F346" s="7">
        <f>PRODUCT(D346:E346)</f>
        <v>6000</v>
      </c>
    </row>
    <row r="347" spans="1:6" x14ac:dyDescent="0.25">
      <c r="A347" s="32"/>
      <c r="B347" s="28" t="s">
        <v>527</v>
      </c>
      <c r="C347" s="29"/>
      <c r="D347" s="29"/>
      <c r="E347" s="30"/>
      <c r="F347" s="47">
        <f>SUM(F343:F346)</f>
        <v>7665</v>
      </c>
    </row>
    <row r="348" spans="1:6" x14ac:dyDescent="0.25">
      <c r="A348" s="32"/>
      <c r="B348" s="9" t="s">
        <v>591</v>
      </c>
      <c r="C348" s="32"/>
      <c r="D348" s="32"/>
      <c r="E348" s="7"/>
      <c r="F348" s="12"/>
    </row>
    <row r="349" spans="1:6" x14ac:dyDescent="0.25">
      <c r="A349" s="42">
        <v>23</v>
      </c>
      <c r="B349" s="15" t="s">
        <v>592</v>
      </c>
      <c r="C349" s="44"/>
      <c r="D349" s="45"/>
      <c r="E349" s="46"/>
      <c r="F349" s="46"/>
    </row>
    <row r="350" spans="1:6" x14ac:dyDescent="0.25">
      <c r="A350" s="22" t="s">
        <v>602</v>
      </c>
      <c r="B350" s="17" t="s">
        <v>403</v>
      </c>
      <c r="C350" s="18" t="s">
        <v>25</v>
      </c>
      <c r="D350" s="19">
        <v>1</v>
      </c>
      <c r="E350" s="7"/>
      <c r="F350" s="7">
        <v>0</v>
      </c>
    </row>
    <row r="351" spans="1:6" x14ac:dyDescent="0.25">
      <c r="A351" s="22" t="s">
        <v>603</v>
      </c>
      <c r="B351" s="21" t="s">
        <v>593</v>
      </c>
      <c r="C351" s="18" t="s">
        <v>25</v>
      </c>
      <c r="D351" s="19">
        <v>1</v>
      </c>
      <c r="E351" s="7"/>
      <c r="F351" s="7">
        <v>0</v>
      </c>
    </row>
    <row r="352" spans="1:6" x14ac:dyDescent="0.25">
      <c r="A352" s="22" t="s">
        <v>604</v>
      </c>
      <c r="B352" s="17" t="s">
        <v>594</v>
      </c>
      <c r="C352" s="18" t="s">
        <v>25</v>
      </c>
      <c r="D352" s="19">
        <v>1</v>
      </c>
      <c r="E352" s="7"/>
      <c r="F352" s="7">
        <v>0</v>
      </c>
    </row>
    <row r="353" spans="1:6" x14ac:dyDescent="0.25">
      <c r="A353" s="22" t="s">
        <v>605</v>
      </c>
      <c r="B353" s="17" t="s">
        <v>595</v>
      </c>
      <c r="C353" s="18" t="s">
        <v>352</v>
      </c>
      <c r="D353" s="19">
        <v>200</v>
      </c>
      <c r="E353" s="7">
        <v>80</v>
      </c>
      <c r="F353" s="7">
        <v>16000</v>
      </c>
    </row>
    <row r="354" spans="1:6" x14ac:dyDescent="0.25">
      <c r="A354" s="22" t="s">
        <v>606</v>
      </c>
      <c r="B354" s="48" t="s">
        <v>596</v>
      </c>
      <c r="C354" s="18" t="s">
        <v>352</v>
      </c>
      <c r="D354" s="19">
        <v>200</v>
      </c>
      <c r="E354" s="7">
        <v>80</v>
      </c>
      <c r="F354" s="7">
        <v>16000</v>
      </c>
    </row>
    <row r="355" spans="1:6" x14ac:dyDescent="0.25">
      <c r="A355" s="22" t="s">
        <v>607</v>
      </c>
      <c r="B355" s="48" t="s">
        <v>597</v>
      </c>
      <c r="C355" s="18" t="s">
        <v>352</v>
      </c>
      <c r="D355" s="19">
        <v>200</v>
      </c>
      <c r="E355" s="7">
        <v>170</v>
      </c>
      <c r="F355" s="7">
        <v>34000</v>
      </c>
    </row>
    <row r="356" spans="1:6" x14ac:dyDescent="0.25">
      <c r="A356" s="22" t="s">
        <v>608</v>
      </c>
      <c r="B356" s="48" t="s">
        <v>598</v>
      </c>
      <c r="C356" s="18" t="s">
        <v>352</v>
      </c>
      <c r="D356" s="19">
        <v>200</v>
      </c>
      <c r="E356" s="7">
        <v>249</v>
      </c>
      <c r="F356" s="7">
        <v>49800</v>
      </c>
    </row>
    <row r="357" spans="1:6" x14ac:dyDescent="0.25">
      <c r="A357" s="22" t="s">
        <v>609</v>
      </c>
      <c r="B357" s="48" t="s">
        <v>599</v>
      </c>
      <c r="C357" s="18" t="s">
        <v>352</v>
      </c>
      <c r="D357" s="19">
        <v>200</v>
      </c>
      <c r="E357" s="7">
        <v>249</v>
      </c>
      <c r="F357" s="7">
        <v>49800</v>
      </c>
    </row>
    <row r="358" spans="1:6" x14ac:dyDescent="0.25">
      <c r="A358" s="22" t="s">
        <v>610</v>
      </c>
      <c r="B358" s="48" t="s">
        <v>600</v>
      </c>
      <c r="C358" s="18" t="s">
        <v>352</v>
      </c>
      <c r="D358" s="19">
        <v>200</v>
      </c>
      <c r="E358" s="7">
        <v>80</v>
      </c>
      <c r="F358" s="7">
        <v>16000</v>
      </c>
    </row>
    <row r="359" spans="1:6" x14ac:dyDescent="0.25">
      <c r="A359" s="22" t="s">
        <v>611</v>
      </c>
      <c r="B359" s="21" t="s">
        <v>601</v>
      </c>
      <c r="C359" s="18" t="s">
        <v>25</v>
      </c>
      <c r="D359" s="19">
        <v>1</v>
      </c>
      <c r="E359" s="7">
        <v>15000</v>
      </c>
      <c r="F359" s="7">
        <f>PRODUCT(D359:E359)</f>
        <v>15000</v>
      </c>
    </row>
    <row r="360" spans="1:6" x14ac:dyDescent="0.25">
      <c r="A360" s="32"/>
      <c r="B360" s="28" t="s">
        <v>612</v>
      </c>
      <c r="C360" s="29"/>
      <c r="D360" s="29"/>
      <c r="E360" s="30"/>
      <c r="F360" s="47">
        <f>SUM(F350:F359)</f>
        <v>196600</v>
      </c>
    </row>
    <row r="361" spans="1:6" x14ac:dyDescent="0.25">
      <c r="B361" s="7"/>
      <c r="C361" s="7"/>
      <c r="D361" s="7"/>
      <c r="E361" s="7"/>
      <c r="F361" s="7"/>
    </row>
    <row r="362" spans="1:6" ht="18.75" x14ac:dyDescent="0.3">
      <c r="B362" s="50" t="s">
        <v>613</v>
      </c>
      <c r="C362" s="12"/>
      <c r="D362" s="12"/>
      <c r="E362" s="12"/>
      <c r="F362" s="51">
        <f>F35+F49+F66+F78+F106+F121+F142+F160+F172+F188+F204+F218+F234+F249+F280+F293+F299+F307+F318+F331+F340+F347+F360</f>
        <v>5004865</v>
      </c>
    </row>
  </sheetData>
  <mergeCells count="1">
    <mergeCell ref="B1:F1"/>
  </mergeCells>
  <pageMargins left="1.7716535433070868" right="0.47244094488188981" top="0.51181102362204722" bottom="0.55118110236220474" header="0.31496062992125984" footer="0.31496062992125984"/>
  <pageSetup paperSize="9" scale="65" orientation="landscape" r:id="rId1"/>
  <headerFoot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8"/>
  <sheetViews>
    <sheetView tabSelected="1" workbookViewId="0"/>
  </sheetViews>
  <sheetFormatPr defaultRowHeight="15" x14ac:dyDescent="0.25"/>
  <cols>
    <col min="1" max="1" width="11.7109375" style="1" customWidth="1"/>
    <col min="2" max="2" width="67.42578125" customWidth="1"/>
    <col min="3" max="3" width="11.7109375" customWidth="1"/>
    <col min="4" max="4" width="18.42578125" customWidth="1"/>
    <col min="5" max="5" width="9.7109375" customWidth="1"/>
    <col min="6" max="6" width="11.85546875" customWidth="1"/>
    <col min="7" max="7" width="17.5703125" bestFit="1" customWidth="1"/>
    <col min="8" max="8" width="15.7109375" style="53" bestFit="1" customWidth="1"/>
    <col min="9" max="9" width="15.7109375" bestFit="1" customWidth="1"/>
  </cols>
  <sheetData>
    <row r="1" spans="1:9" ht="16.899999999999999" customHeight="1" x14ac:dyDescent="0.3">
      <c r="A1" s="52"/>
      <c r="B1" s="83" t="s">
        <v>590</v>
      </c>
      <c r="C1" s="84"/>
      <c r="D1" s="84"/>
      <c r="E1" s="84"/>
      <c r="F1" s="84"/>
      <c r="G1" s="85"/>
      <c r="H1" s="66"/>
      <c r="I1" s="7"/>
    </row>
    <row r="2" spans="1:9" ht="51" x14ac:dyDescent="0.25">
      <c r="A2" s="49" t="s">
        <v>0</v>
      </c>
      <c r="B2" s="8" t="s">
        <v>1</v>
      </c>
      <c r="C2" s="8" t="s">
        <v>2</v>
      </c>
      <c r="D2" s="8" t="s">
        <v>3</v>
      </c>
      <c r="E2" s="8" t="s">
        <v>477</v>
      </c>
      <c r="F2" s="49" t="s">
        <v>617</v>
      </c>
      <c r="G2" s="54" t="s">
        <v>616</v>
      </c>
      <c r="H2" s="67" t="s">
        <v>618</v>
      </c>
      <c r="I2" s="49" t="s">
        <v>619</v>
      </c>
    </row>
    <row r="3" spans="1:9" ht="14.45" x14ac:dyDescent="0.3">
      <c r="A3" s="8"/>
      <c r="B3" s="9" t="s">
        <v>443</v>
      </c>
      <c r="C3" s="10"/>
      <c r="D3" s="11"/>
      <c r="E3" s="12"/>
      <c r="F3" s="12"/>
      <c r="G3" s="55"/>
      <c r="H3" s="66"/>
      <c r="I3" s="7"/>
    </row>
    <row r="4" spans="1:9" ht="53.45" x14ac:dyDescent="0.3">
      <c r="A4" s="13">
        <v>1</v>
      </c>
      <c r="B4" s="14" t="s">
        <v>544</v>
      </c>
      <c r="C4" s="15"/>
      <c r="D4" s="15"/>
      <c r="E4" s="15"/>
      <c r="F4" s="15"/>
      <c r="G4" s="56"/>
      <c r="H4" s="66"/>
      <c r="I4" s="7"/>
    </row>
    <row r="5" spans="1:9" ht="14.45" x14ac:dyDescent="0.3">
      <c r="A5" s="16" t="s">
        <v>4</v>
      </c>
      <c r="B5" s="17" t="s">
        <v>464</v>
      </c>
      <c r="C5" s="18" t="s">
        <v>5</v>
      </c>
      <c r="D5" s="19">
        <v>5000</v>
      </c>
      <c r="E5" s="7">
        <v>2.4</v>
      </c>
      <c r="F5" s="7">
        <v>12000</v>
      </c>
      <c r="G5" s="57">
        <f t="shared" ref="G5:G16" si="0">PRODUCT(D5:E5)</f>
        <v>12000</v>
      </c>
      <c r="H5" s="66">
        <f>G5/2</f>
        <v>6000</v>
      </c>
      <c r="I5" s="68">
        <f>G5*4+F5+H5</f>
        <v>66000</v>
      </c>
    </row>
    <row r="6" spans="1:9" ht="14.45" x14ac:dyDescent="0.3">
      <c r="A6" s="16" t="s">
        <v>6</v>
      </c>
      <c r="B6" s="17" t="s">
        <v>465</v>
      </c>
      <c r="C6" s="18" t="s">
        <v>5</v>
      </c>
      <c r="D6" s="19">
        <v>5000</v>
      </c>
      <c r="E6" s="7">
        <v>2.2000000000000002</v>
      </c>
      <c r="F6" s="7">
        <v>11000</v>
      </c>
      <c r="G6" s="57">
        <f t="shared" si="0"/>
        <v>11000</v>
      </c>
      <c r="H6" s="66">
        <f t="shared" ref="H6:H35" si="1">G6/2</f>
        <v>5500</v>
      </c>
      <c r="I6" s="68">
        <f t="shared" ref="I6:I16" si="2">G6*4+F6+H6</f>
        <v>60500</v>
      </c>
    </row>
    <row r="7" spans="1:9" ht="14.45" x14ac:dyDescent="0.3">
      <c r="A7" s="16" t="s">
        <v>7</v>
      </c>
      <c r="B7" s="21" t="s">
        <v>466</v>
      </c>
      <c r="C7" s="18" t="s">
        <v>5</v>
      </c>
      <c r="D7" s="19">
        <v>10000</v>
      </c>
      <c r="E7" s="7">
        <v>2</v>
      </c>
      <c r="F7" s="7">
        <v>20000</v>
      </c>
      <c r="G7" s="57">
        <f t="shared" si="0"/>
        <v>20000</v>
      </c>
      <c r="H7" s="66">
        <f t="shared" si="1"/>
        <v>10000</v>
      </c>
      <c r="I7" s="68">
        <f t="shared" si="2"/>
        <v>110000</v>
      </c>
    </row>
    <row r="8" spans="1:9" ht="14.45" x14ac:dyDescent="0.3">
      <c r="A8" s="16" t="s">
        <v>8</v>
      </c>
      <c r="B8" s="21" t="s">
        <v>476</v>
      </c>
      <c r="C8" s="18" t="s">
        <v>5</v>
      </c>
      <c r="D8" s="19">
        <v>30000</v>
      </c>
      <c r="E8" s="7">
        <v>2</v>
      </c>
      <c r="F8" s="7">
        <v>60000</v>
      </c>
      <c r="G8" s="57">
        <f t="shared" si="0"/>
        <v>60000</v>
      </c>
      <c r="H8" s="66">
        <f t="shared" si="1"/>
        <v>30000</v>
      </c>
      <c r="I8" s="68">
        <f t="shared" si="2"/>
        <v>330000</v>
      </c>
    </row>
    <row r="9" spans="1:9" ht="14.45" x14ac:dyDescent="0.3">
      <c r="A9" s="16" t="s">
        <v>9</v>
      </c>
      <c r="B9" s="17" t="s">
        <v>467</v>
      </c>
      <c r="C9" s="18" t="s">
        <v>5</v>
      </c>
      <c r="D9" s="19">
        <v>5000</v>
      </c>
      <c r="E9" s="7">
        <v>2.2000000000000002</v>
      </c>
      <c r="F9" s="7">
        <v>11000</v>
      </c>
      <c r="G9" s="57">
        <f t="shared" si="0"/>
        <v>11000</v>
      </c>
      <c r="H9" s="66">
        <f t="shared" si="1"/>
        <v>5500</v>
      </c>
      <c r="I9" s="68">
        <f t="shared" si="2"/>
        <v>60500</v>
      </c>
    </row>
    <row r="10" spans="1:9" ht="14.45" x14ac:dyDescent="0.3">
      <c r="A10" s="16" t="s">
        <v>10</v>
      </c>
      <c r="B10" s="21" t="s">
        <v>468</v>
      </c>
      <c r="C10" s="18" t="s">
        <v>5</v>
      </c>
      <c r="D10" s="19">
        <v>4000</v>
      </c>
      <c r="E10" s="7">
        <v>2.8</v>
      </c>
      <c r="F10" s="7">
        <v>11200</v>
      </c>
      <c r="G10" s="57">
        <f t="shared" si="0"/>
        <v>11200</v>
      </c>
      <c r="H10" s="66">
        <f t="shared" si="1"/>
        <v>5600</v>
      </c>
      <c r="I10" s="68">
        <f t="shared" si="2"/>
        <v>61600</v>
      </c>
    </row>
    <row r="11" spans="1:9" ht="14.45" x14ac:dyDescent="0.3">
      <c r="A11" s="16" t="s">
        <v>11</v>
      </c>
      <c r="B11" s="21" t="s">
        <v>469</v>
      </c>
      <c r="C11" s="18" t="s">
        <v>5</v>
      </c>
      <c r="D11" s="19">
        <v>50000</v>
      </c>
      <c r="E11" s="7">
        <v>1.5</v>
      </c>
      <c r="F11" s="7">
        <v>75000</v>
      </c>
      <c r="G11" s="57">
        <f t="shared" si="0"/>
        <v>75000</v>
      </c>
      <c r="H11" s="66">
        <f t="shared" si="1"/>
        <v>37500</v>
      </c>
      <c r="I11" s="68">
        <f t="shared" si="2"/>
        <v>412500</v>
      </c>
    </row>
    <row r="12" spans="1:9" ht="14.45" x14ac:dyDescent="0.3">
      <c r="A12" s="16" t="s">
        <v>13</v>
      </c>
      <c r="B12" s="21" t="s">
        <v>474</v>
      </c>
      <c r="C12" s="18" t="s">
        <v>5</v>
      </c>
      <c r="D12" s="19">
        <v>4000</v>
      </c>
      <c r="E12" s="7">
        <v>0.6</v>
      </c>
      <c r="F12" s="7">
        <v>2400</v>
      </c>
      <c r="G12" s="57">
        <f t="shared" si="0"/>
        <v>2400</v>
      </c>
      <c r="H12" s="66">
        <f t="shared" si="1"/>
        <v>1200</v>
      </c>
      <c r="I12" s="68">
        <f t="shared" si="2"/>
        <v>13200</v>
      </c>
    </row>
    <row r="13" spans="1:9" ht="25.5" x14ac:dyDescent="0.25">
      <c r="A13" s="16" t="s">
        <v>14</v>
      </c>
      <c r="B13" s="17" t="s">
        <v>470</v>
      </c>
      <c r="C13" s="18" t="s">
        <v>5</v>
      </c>
      <c r="D13" s="19">
        <v>30000</v>
      </c>
      <c r="E13" s="7">
        <v>0.6</v>
      </c>
      <c r="F13" s="7">
        <v>18000</v>
      </c>
      <c r="G13" s="57">
        <f t="shared" si="0"/>
        <v>18000</v>
      </c>
      <c r="H13" s="66">
        <f t="shared" si="1"/>
        <v>9000</v>
      </c>
      <c r="I13" s="68">
        <f t="shared" si="2"/>
        <v>99000</v>
      </c>
    </row>
    <row r="14" spans="1:9" ht="25.5" x14ac:dyDescent="0.25">
      <c r="A14" s="22" t="s">
        <v>580</v>
      </c>
      <c r="B14" s="21" t="s">
        <v>471</v>
      </c>
      <c r="C14" s="18"/>
      <c r="D14" s="78" t="s">
        <v>475</v>
      </c>
      <c r="E14" s="80">
        <v>0</v>
      </c>
      <c r="F14" s="7" t="s">
        <v>622</v>
      </c>
      <c r="G14" s="57">
        <f t="shared" si="0"/>
        <v>0</v>
      </c>
      <c r="H14" s="66">
        <f t="shared" si="1"/>
        <v>0</v>
      </c>
      <c r="I14" s="68" t="e">
        <f t="shared" si="2"/>
        <v>#VALUE!</v>
      </c>
    </row>
    <row r="15" spans="1:9" x14ac:dyDescent="0.25">
      <c r="A15" s="24" t="s">
        <v>581</v>
      </c>
      <c r="B15" s="21" t="s">
        <v>585</v>
      </c>
      <c r="C15" s="18"/>
      <c r="D15" s="78" t="s">
        <v>475</v>
      </c>
      <c r="E15" s="80">
        <v>0</v>
      </c>
      <c r="F15" s="7">
        <v>0</v>
      </c>
      <c r="G15" s="57">
        <f t="shared" si="0"/>
        <v>0</v>
      </c>
      <c r="H15" s="66">
        <f t="shared" si="1"/>
        <v>0</v>
      </c>
      <c r="I15" s="68">
        <f t="shared" si="2"/>
        <v>0</v>
      </c>
    </row>
    <row r="16" spans="1:9" x14ac:dyDescent="0.25">
      <c r="A16" s="22" t="s">
        <v>15</v>
      </c>
      <c r="B16" s="17" t="s">
        <v>586</v>
      </c>
      <c r="C16" s="18"/>
      <c r="D16" s="78" t="s">
        <v>475</v>
      </c>
      <c r="E16" s="80">
        <v>0</v>
      </c>
      <c r="F16" s="7">
        <v>0</v>
      </c>
      <c r="G16" s="57">
        <f t="shared" si="0"/>
        <v>0</v>
      </c>
      <c r="H16" s="66">
        <f t="shared" si="1"/>
        <v>0</v>
      </c>
      <c r="I16" s="68">
        <f t="shared" si="2"/>
        <v>0</v>
      </c>
    </row>
    <row r="17" spans="1:9" ht="25.5" x14ac:dyDescent="0.25">
      <c r="A17" s="25" t="s">
        <v>19</v>
      </c>
      <c r="B17" s="26" t="s">
        <v>20</v>
      </c>
      <c r="C17" s="26"/>
      <c r="D17" s="26"/>
      <c r="E17" s="26"/>
      <c r="F17" s="26"/>
      <c r="G17" s="58"/>
      <c r="H17" s="66"/>
      <c r="I17" s="7"/>
    </row>
    <row r="18" spans="1:9" ht="26.45" x14ac:dyDescent="0.3">
      <c r="A18" s="22" t="s">
        <v>16</v>
      </c>
      <c r="B18" s="21" t="s">
        <v>439</v>
      </c>
      <c r="C18" s="18" t="s">
        <v>5</v>
      </c>
      <c r="D18" s="19">
        <v>500</v>
      </c>
      <c r="E18" s="7">
        <v>1</v>
      </c>
      <c r="F18" s="7">
        <v>500</v>
      </c>
      <c r="G18" s="57">
        <f>PRODUCT(D18:E18)</f>
        <v>500</v>
      </c>
      <c r="H18" s="66">
        <f t="shared" si="1"/>
        <v>250</v>
      </c>
      <c r="I18" s="68">
        <f t="shared" ref="I18:I35" si="3">G18*4+F18+H18</f>
        <v>2750</v>
      </c>
    </row>
    <row r="19" spans="1:9" ht="33.6" customHeight="1" x14ac:dyDescent="0.25">
      <c r="A19" s="22" t="s">
        <v>545</v>
      </c>
      <c r="B19" s="21" t="s">
        <v>473</v>
      </c>
      <c r="C19" s="18" t="s">
        <v>5</v>
      </c>
      <c r="D19" s="19">
        <v>1500</v>
      </c>
      <c r="E19" s="7">
        <v>5</v>
      </c>
      <c r="F19" s="7">
        <v>7500</v>
      </c>
      <c r="G19" s="57">
        <v>7500</v>
      </c>
      <c r="H19" s="66">
        <f t="shared" si="1"/>
        <v>3750</v>
      </c>
      <c r="I19" s="68">
        <f t="shared" si="3"/>
        <v>41250</v>
      </c>
    </row>
    <row r="20" spans="1:9" x14ac:dyDescent="0.25">
      <c r="A20" s="22" t="s">
        <v>546</v>
      </c>
      <c r="B20" s="21" t="s">
        <v>21</v>
      </c>
      <c r="C20" s="18" t="s">
        <v>5</v>
      </c>
      <c r="D20" s="19">
        <v>500</v>
      </c>
      <c r="E20" s="7">
        <v>8</v>
      </c>
      <c r="F20" s="7">
        <v>4000</v>
      </c>
      <c r="G20" s="57">
        <f t="shared" ref="G20:G31" si="4">PRODUCT(D20:E20)</f>
        <v>4000</v>
      </c>
      <c r="H20" s="66">
        <f t="shared" si="1"/>
        <v>2000</v>
      </c>
      <c r="I20" s="68">
        <f t="shared" si="3"/>
        <v>22000</v>
      </c>
    </row>
    <row r="21" spans="1:9" x14ac:dyDescent="0.25">
      <c r="A21" s="22" t="s">
        <v>547</v>
      </c>
      <c r="B21" s="17" t="s">
        <v>22</v>
      </c>
      <c r="C21" s="18" t="s">
        <v>5</v>
      </c>
      <c r="D21" s="19">
        <v>500</v>
      </c>
      <c r="E21" s="7">
        <v>0.4</v>
      </c>
      <c r="F21" s="7">
        <v>200</v>
      </c>
      <c r="G21" s="57">
        <f t="shared" si="4"/>
        <v>200</v>
      </c>
      <c r="H21" s="66">
        <f t="shared" si="1"/>
        <v>100</v>
      </c>
      <c r="I21" s="68">
        <f t="shared" si="3"/>
        <v>1100</v>
      </c>
    </row>
    <row r="22" spans="1:9" x14ac:dyDescent="0.25">
      <c r="A22" s="22" t="s">
        <v>548</v>
      </c>
      <c r="B22" s="17" t="s">
        <v>23</v>
      </c>
      <c r="C22" s="18" t="s">
        <v>5</v>
      </c>
      <c r="D22" s="19">
        <v>500</v>
      </c>
      <c r="E22" s="7">
        <v>1</v>
      </c>
      <c r="F22" s="7">
        <v>500</v>
      </c>
      <c r="G22" s="57">
        <f t="shared" si="4"/>
        <v>500</v>
      </c>
      <c r="H22" s="66">
        <f t="shared" si="1"/>
        <v>250</v>
      </c>
      <c r="I22" s="68">
        <f t="shared" si="3"/>
        <v>2750</v>
      </c>
    </row>
    <row r="23" spans="1:9" x14ac:dyDescent="0.25">
      <c r="A23" s="22" t="s">
        <v>549</v>
      </c>
      <c r="B23" s="17" t="s">
        <v>24</v>
      </c>
      <c r="C23" s="18" t="s">
        <v>25</v>
      </c>
      <c r="D23" s="19">
        <v>3</v>
      </c>
      <c r="E23" s="7">
        <v>0</v>
      </c>
      <c r="F23" s="7">
        <v>0</v>
      </c>
      <c r="G23" s="57">
        <f t="shared" si="4"/>
        <v>0</v>
      </c>
      <c r="H23" s="66">
        <f t="shared" si="1"/>
        <v>0</v>
      </c>
      <c r="I23" s="68">
        <f t="shared" si="3"/>
        <v>0</v>
      </c>
    </row>
    <row r="24" spans="1:9" x14ac:dyDescent="0.25">
      <c r="A24" s="22" t="s">
        <v>550</v>
      </c>
      <c r="B24" s="17" t="s">
        <v>26</v>
      </c>
      <c r="C24" s="18" t="s">
        <v>25</v>
      </c>
      <c r="D24" s="19">
        <v>3</v>
      </c>
      <c r="E24" s="7">
        <v>0</v>
      </c>
      <c r="F24" s="7">
        <v>0</v>
      </c>
      <c r="G24" s="57">
        <f t="shared" si="4"/>
        <v>0</v>
      </c>
      <c r="H24" s="66">
        <f t="shared" si="1"/>
        <v>0</v>
      </c>
      <c r="I24" s="68">
        <f t="shared" si="3"/>
        <v>0</v>
      </c>
    </row>
    <row r="25" spans="1:9" x14ac:dyDescent="0.25">
      <c r="A25" s="22" t="s">
        <v>551</v>
      </c>
      <c r="B25" s="17" t="s">
        <v>27</v>
      </c>
      <c r="C25" s="18" t="s">
        <v>25</v>
      </c>
      <c r="D25" s="19">
        <v>250000</v>
      </c>
      <c r="E25" s="7">
        <v>0</v>
      </c>
      <c r="F25" s="7">
        <v>0</v>
      </c>
      <c r="G25" s="57">
        <f t="shared" si="4"/>
        <v>0</v>
      </c>
      <c r="H25" s="66">
        <f t="shared" si="1"/>
        <v>0</v>
      </c>
      <c r="I25" s="68">
        <f t="shared" si="3"/>
        <v>0</v>
      </c>
    </row>
    <row r="26" spans="1:9" x14ac:dyDescent="0.25">
      <c r="A26" s="22" t="s">
        <v>552</v>
      </c>
      <c r="B26" s="17" t="s">
        <v>28</v>
      </c>
      <c r="C26" s="18" t="s">
        <v>25</v>
      </c>
      <c r="D26" s="19">
        <v>4</v>
      </c>
      <c r="E26" s="7">
        <v>0</v>
      </c>
      <c r="F26" s="7">
        <v>0</v>
      </c>
      <c r="G26" s="57">
        <f t="shared" si="4"/>
        <v>0</v>
      </c>
      <c r="H26" s="66">
        <f t="shared" si="1"/>
        <v>0</v>
      </c>
      <c r="I26" s="68">
        <f t="shared" si="3"/>
        <v>0</v>
      </c>
    </row>
    <row r="27" spans="1:9" x14ac:dyDescent="0.25">
      <c r="A27" s="22" t="s">
        <v>553</v>
      </c>
      <c r="B27" s="17" t="s">
        <v>29</v>
      </c>
      <c r="C27" s="18" t="s">
        <v>25</v>
      </c>
      <c r="D27" s="19">
        <v>3</v>
      </c>
      <c r="E27" s="7">
        <v>0</v>
      </c>
      <c r="F27" s="7">
        <v>0</v>
      </c>
      <c r="G27" s="57">
        <f t="shared" si="4"/>
        <v>0</v>
      </c>
      <c r="H27" s="66">
        <f t="shared" si="1"/>
        <v>0</v>
      </c>
      <c r="I27" s="68">
        <f t="shared" si="3"/>
        <v>0</v>
      </c>
    </row>
    <row r="28" spans="1:9" x14ac:dyDescent="0.25">
      <c r="A28" s="22" t="s">
        <v>554</v>
      </c>
      <c r="B28" s="17" t="s">
        <v>30</v>
      </c>
      <c r="C28" s="18" t="s">
        <v>25</v>
      </c>
      <c r="D28" s="19">
        <v>3</v>
      </c>
      <c r="E28" s="7">
        <v>6000</v>
      </c>
      <c r="F28" s="7">
        <v>18000</v>
      </c>
      <c r="G28" s="57">
        <f t="shared" si="4"/>
        <v>18000</v>
      </c>
      <c r="H28" s="66">
        <f t="shared" si="1"/>
        <v>9000</v>
      </c>
      <c r="I28" s="68">
        <f t="shared" si="3"/>
        <v>99000</v>
      </c>
    </row>
    <row r="29" spans="1:9" x14ac:dyDescent="0.25">
      <c r="A29" s="22" t="s">
        <v>555</v>
      </c>
      <c r="B29" s="17" t="s">
        <v>31</v>
      </c>
      <c r="C29" s="18" t="s">
        <v>25</v>
      </c>
      <c r="D29" s="19">
        <v>3</v>
      </c>
      <c r="E29" s="7">
        <v>2000</v>
      </c>
      <c r="F29" s="7">
        <v>6000</v>
      </c>
      <c r="G29" s="57">
        <f t="shared" si="4"/>
        <v>6000</v>
      </c>
      <c r="H29" s="66">
        <f t="shared" si="1"/>
        <v>3000</v>
      </c>
      <c r="I29" s="68">
        <f t="shared" si="3"/>
        <v>33000</v>
      </c>
    </row>
    <row r="30" spans="1:9" x14ac:dyDescent="0.25">
      <c r="A30" s="22" t="s">
        <v>556</v>
      </c>
      <c r="B30" s="17" t="s">
        <v>32</v>
      </c>
      <c r="C30" s="18" t="s">
        <v>25</v>
      </c>
      <c r="D30" s="19">
        <v>3</v>
      </c>
      <c r="E30" s="7">
        <v>3000</v>
      </c>
      <c r="F30" s="7">
        <v>9000</v>
      </c>
      <c r="G30" s="57">
        <f t="shared" si="4"/>
        <v>9000</v>
      </c>
      <c r="H30" s="66">
        <f t="shared" si="1"/>
        <v>4500</v>
      </c>
      <c r="I30" s="68">
        <f t="shared" si="3"/>
        <v>49500</v>
      </c>
    </row>
    <row r="31" spans="1:9" x14ac:dyDescent="0.25">
      <c r="A31" s="22" t="s">
        <v>557</v>
      </c>
      <c r="B31" s="17" t="s">
        <v>33</v>
      </c>
      <c r="C31" s="18" t="s">
        <v>25</v>
      </c>
      <c r="D31" s="19">
        <v>3</v>
      </c>
      <c r="E31" s="7">
        <v>500</v>
      </c>
      <c r="F31" s="7">
        <v>1500</v>
      </c>
      <c r="G31" s="57">
        <f t="shared" si="4"/>
        <v>1500</v>
      </c>
      <c r="H31" s="66">
        <f t="shared" si="1"/>
        <v>750</v>
      </c>
      <c r="I31" s="68">
        <f t="shared" si="3"/>
        <v>8250</v>
      </c>
    </row>
    <row r="32" spans="1:9" x14ac:dyDescent="0.25">
      <c r="A32" s="22" t="s">
        <v>558</v>
      </c>
      <c r="B32" s="21" t="s">
        <v>34</v>
      </c>
      <c r="C32" s="18" t="s">
        <v>25</v>
      </c>
      <c r="D32" s="19">
        <v>3</v>
      </c>
      <c r="E32" s="7">
        <v>7000</v>
      </c>
      <c r="F32">
        <v>21000</v>
      </c>
      <c r="G32" s="57"/>
      <c r="H32" s="66">
        <f t="shared" si="1"/>
        <v>0</v>
      </c>
      <c r="I32" s="68">
        <f t="shared" si="3"/>
        <v>21000</v>
      </c>
    </row>
    <row r="33" spans="1:9" x14ac:dyDescent="0.25">
      <c r="A33" s="22" t="s">
        <v>559</v>
      </c>
      <c r="B33" s="17" t="s">
        <v>35</v>
      </c>
      <c r="C33" s="18" t="s">
        <v>25</v>
      </c>
      <c r="D33" s="19">
        <v>3</v>
      </c>
      <c r="E33" s="7">
        <v>0</v>
      </c>
      <c r="F33" s="7">
        <v>0</v>
      </c>
      <c r="G33" s="57">
        <f>PRODUCT(D33:E33)</f>
        <v>0</v>
      </c>
      <c r="H33" s="66">
        <f t="shared" si="1"/>
        <v>0</v>
      </c>
      <c r="I33" s="68">
        <f t="shared" si="3"/>
        <v>0</v>
      </c>
    </row>
    <row r="34" spans="1:9" x14ac:dyDescent="0.25">
      <c r="A34" s="22" t="s">
        <v>560</v>
      </c>
      <c r="B34" s="17" t="s">
        <v>36</v>
      </c>
      <c r="C34" s="18" t="s">
        <v>25</v>
      </c>
      <c r="D34" s="19">
        <v>1</v>
      </c>
      <c r="E34" s="7">
        <v>0</v>
      </c>
      <c r="F34" s="7">
        <v>0</v>
      </c>
      <c r="G34" s="57">
        <f>PRODUCT(D34:E34)</f>
        <v>0</v>
      </c>
      <c r="H34" s="66">
        <f t="shared" si="1"/>
        <v>0</v>
      </c>
      <c r="I34" s="68">
        <f t="shared" si="3"/>
        <v>0</v>
      </c>
    </row>
    <row r="35" spans="1:9" x14ac:dyDescent="0.25">
      <c r="A35" s="27"/>
      <c r="B35" s="28" t="s">
        <v>37</v>
      </c>
      <c r="C35" s="29"/>
      <c r="D35" s="29"/>
      <c r="E35" s="30"/>
      <c r="F35" s="31">
        <f>SUM(F5:F34)</f>
        <v>288800</v>
      </c>
      <c r="G35" s="59">
        <f>SUM(G5:G34)</f>
        <v>267800</v>
      </c>
      <c r="H35" s="73">
        <f t="shared" si="1"/>
        <v>133900</v>
      </c>
      <c r="I35" s="74">
        <f t="shared" si="3"/>
        <v>1493900</v>
      </c>
    </row>
    <row r="36" spans="1:9" x14ac:dyDescent="0.25">
      <c r="A36" s="27"/>
      <c r="B36" s="9" t="s">
        <v>444</v>
      </c>
      <c r="C36" s="32"/>
      <c r="D36" s="32"/>
      <c r="E36" s="7"/>
      <c r="F36" s="7"/>
      <c r="G36" s="60"/>
      <c r="H36" s="66"/>
      <c r="I36" s="7"/>
    </row>
    <row r="37" spans="1:9" ht="25.5" x14ac:dyDescent="0.25">
      <c r="A37" s="33" t="s">
        <v>38</v>
      </c>
      <c r="B37" s="15" t="s">
        <v>39</v>
      </c>
      <c r="C37" s="15"/>
      <c r="D37" s="15"/>
      <c r="E37" s="15"/>
      <c r="F37" s="15"/>
      <c r="G37" s="56"/>
      <c r="H37" s="66"/>
      <c r="I37" s="7"/>
    </row>
    <row r="38" spans="1:9" ht="25.5" x14ac:dyDescent="0.25">
      <c r="A38" s="16" t="s">
        <v>40</v>
      </c>
      <c r="B38" s="21" t="s">
        <v>429</v>
      </c>
      <c r="C38" s="18" t="s">
        <v>5</v>
      </c>
      <c r="D38" s="19">
        <v>150000</v>
      </c>
      <c r="E38" s="7">
        <v>0.21</v>
      </c>
      <c r="F38" s="7">
        <v>31500</v>
      </c>
      <c r="G38" s="57">
        <f t="shared" ref="G38:G46" si="5">PRODUCT(D38:E38)</f>
        <v>31500</v>
      </c>
      <c r="H38" s="66">
        <f t="shared" ref="H38:H49" si="6">G38/2</f>
        <v>15750</v>
      </c>
      <c r="I38" s="68">
        <f t="shared" ref="I38:I49" si="7">G38*4+F38+H38</f>
        <v>173250</v>
      </c>
    </row>
    <row r="39" spans="1:9" ht="25.5" x14ac:dyDescent="0.25">
      <c r="A39" s="16" t="s">
        <v>41</v>
      </c>
      <c r="B39" s="21" t="s">
        <v>42</v>
      </c>
      <c r="C39" s="18" t="s">
        <v>5</v>
      </c>
      <c r="D39" s="19">
        <v>50000</v>
      </c>
      <c r="E39" s="7">
        <v>0.24</v>
      </c>
      <c r="F39" s="7">
        <v>12000</v>
      </c>
      <c r="G39" s="57">
        <f t="shared" si="5"/>
        <v>12000</v>
      </c>
      <c r="H39" s="66">
        <f t="shared" si="6"/>
        <v>6000</v>
      </c>
      <c r="I39" s="68">
        <f t="shared" si="7"/>
        <v>66000</v>
      </c>
    </row>
    <row r="40" spans="1:9" x14ac:dyDescent="0.25">
      <c r="A40" s="16" t="s">
        <v>43</v>
      </c>
      <c r="B40" s="21" t="s">
        <v>430</v>
      </c>
      <c r="C40" s="18" t="s">
        <v>5</v>
      </c>
      <c r="D40" s="19">
        <v>50000</v>
      </c>
      <c r="E40" s="7">
        <v>0.26</v>
      </c>
      <c r="F40" s="7">
        <v>13000</v>
      </c>
      <c r="G40" s="57">
        <f t="shared" si="5"/>
        <v>13000</v>
      </c>
      <c r="H40" s="66">
        <f t="shared" si="6"/>
        <v>6500</v>
      </c>
      <c r="I40" s="68">
        <f t="shared" si="7"/>
        <v>71500</v>
      </c>
    </row>
    <row r="41" spans="1:9" x14ac:dyDescent="0.25">
      <c r="A41" s="16" t="s">
        <v>45</v>
      </c>
      <c r="B41" s="21" t="s">
        <v>440</v>
      </c>
      <c r="C41" s="18" t="s">
        <v>5</v>
      </c>
      <c r="D41" s="19">
        <v>20000</v>
      </c>
      <c r="E41" s="7">
        <v>0.87</v>
      </c>
      <c r="F41" s="7">
        <v>17400</v>
      </c>
      <c r="G41" s="57">
        <f t="shared" si="5"/>
        <v>17400</v>
      </c>
      <c r="H41" s="66">
        <f t="shared" si="6"/>
        <v>8700</v>
      </c>
      <c r="I41" s="68">
        <f t="shared" si="7"/>
        <v>95700</v>
      </c>
    </row>
    <row r="42" spans="1:9" x14ac:dyDescent="0.25">
      <c r="A42" s="16" t="s">
        <v>46</v>
      </c>
      <c r="B42" s="21" t="s">
        <v>428</v>
      </c>
      <c r="C42" s="18" t="s">
        <v>25</v>
      </c>
      <c r="D42" s="19">
        <v>3</v>
      </c>
      <c r="E42" s="7">
        <v>0</v>
      </c>
      <c r="F42" s="7">
        <v>0</v>
      </c>
      <c r="G42" s="57">
        <f t="shared" si="5"/>
        <v>0</v>
      </c>
      <c r="H42" s="66">
        <f t="shared" si="6"/>
        <v>0</v>
      </c>
      <c r="I42" s="68">
        <f t="shared" si="7"/>
        <v>0</v>
      </c>
    </row>
    <row r="43" spans="1:9" x14ac:dyDescent="0.25">
      <c r="A43" s="22" t="s">
        <v>47</v>
      </c>
      <c r="B43" s="21" t="s">
        <v>432</v>
      </c>
      <c r="C43" s="18"/>
      <c r="D43" s="81">
        <v>0.1</v>
      </c>
      <c r="E43" s="7">
        <v>0</v>
      </c>
      <c r="F43" s="7">
        <v>0</v>
      </c>
      <c r="G43" s="57">
        <f t="shared" si="5"/>
        <v>0</v>
      </c>
      <c r="H43" s="66">
        <f t="shared" si="6"/>
        <v>0</v>
      </c>
      <c r="I43" s="68">
        <f t="shared" si="7"/>
        <v>0</v>
      </c>
    </row>
    <row r="44" spans="1:9" x14ac:dyDescent="0.25">
      <c r="A44" s="22" t="s">
        <v>48</v>
      </c>
      <c r="B44" s="17" t="s">
        <v>26</v>
      </c>
      <c r="C44" s="18" t="s">
        <v>25</v>
      </c>
      <c r="D44" s="19">
        <v>3</v>
      </c>
      <c r="E44" s="7">
        <v>0</v>
      </c>
      <c r="F44" s="7">
        <v>0</v>
      </c>
      <c r="G44" s="57">
        <f t="shared" si="5"/>
        <v>0</v>
      </c>
      <c r="H44" s="66">
        <f t="shared" si="6"/>
        <v>0</v>
      </c>
      <c r="I44" s="68">
        <f t="shared" si="7"/>
        <v>0</v>
      </c>
    </row>
    <row r="45" spans="1:9" x14ac:dyDescent="0.25">
      <c r="A45" s="22" t="s">
        <v>49</v>
      </c>
      <c r="B45" s="17" t="s">
        <v>30</v>
      </c>
      <c r="C45" s="18" t="s">
        <v>25</v>
      </c>
      <c r="D45" s="19">
        <v>3</v>
      </c>
      <c r="E45" s="7">
        <v>16000</v>
      </c>
      <c r="F45" s="7">
        <v>48000</v>
      </c>
      <c r="G45" s="57">
        <f t="shared" si="5"/>
        <v>48000</v>
      </c>
      <c r="H45" s="66">
        <f t="shared" si="6"/>
        <v>24000</v>
      </c>
      <c r="I45" s="68">
        <f t="shared" si="7"/>
        <v>264000</v>
      </c>
    </row>
    <row r="46" spans="1:9" x14ac:dyDescent="0.25">
      <c r="A46" s="22" t="s">
        <v>50</v>
      </c>
      <c r="B46" s="17" t="s">
        <v>32</v>
      </c>
      <c r="C46" s="18" t="s">
        <v>25</v>
      </c>
      <c r="D46" s="19">
        <v>3</v>
      </c>
      <c r="E46" s="7">
        <v>8700</v>
      </c>
      <c r="F46" s="7">
        <v>26100</v>
      </c>
      <c r="G46" s="57">
        <f t="shared" si="5"/>
        <v>26100</v>
      </c>
      <c r="H46" s="66">
        <f t="shared" si="6"/>
        <v>13050</v>
      </c>
      <c r="I46" s="68">
        <f t="shared" si="7"/>
        <v>143550</v>
      </c>
    </row>
    <row r="47" spans="1:9" x14ac:dyDescent="0.25">
      <c r="A47" s="22" t="s">
        <v>51</v>
      </c>
      <c r="B47" s="17" t="s">
        <v>34</v>
      </c>
      <c r="C47" s="18" t="s">
        <v>25</v>
      </c>
      <c r="D47" s="19">
        <v>3</v>
      </c>
      <c r="E47" s="7">
        <v>7000</v>
      </c>
      <c r="F47">
        <v>21000</v>
      </c>
      <c r="G47" s="57"/>
      <c r="H47" s="66">
        <f t="shared" si="6"/>
        <v>0</v>
      </c>
      <c r="I47" s="68">
        <f t="shared" si="7"/>
        <v>21000</v>
      </c>
    </row>
    <row r="48" spans="1:9" x14ac:dyDescent="0.25">
      <c r="A48" s="22" t="s">
        <v>433</v>
      </c>
      <c r="B48" s="17" t="s">
        <v>35</v>
      </c>
      <c r="C48" s="18" t="s">
        <v>25</v>
      </c>
      <c r="D48" s="19">
        <v>3</v>
      </c>
      <c r="E48" s="7">
        <v>0</v>
      </c>
      <c r="F48" s="7">
        <v>0</v>
      </c>
      <c r="G48" s="57">
        <f>PRODUCT(D48:E48)</f>
        <v>0</v>
      </c>
      <c r="H48" s="66">
        <f t="shared" si="6"/>
        <v>0</v>
      </c>
      <c r="I48" s="68">
        <f t="shared" si="7"/>
        <v>0</v>
      </c>
    </row>
    <row r="49" spans="1:9" x14ac:dyDescent="0.25">
      <c r="A49" s="32"/>
      <c r="B49" s="28" t="s">
        <v>52</v>
      </c>
      <c r="C49" s="29"/>
      <c r="D49" s="29"/>
      <c r="E49" s="30"/>
      <c r="F49" s="31">
        <f>SUM(F38:F48)</f>
        <v>169000</v>
      </c>
      <c r="G49" s="59">
        <f>SUM(G38:G48)</f>
        <v>148000</v>
      </c>
      <c r="H49" s="73">
        <f t="shared" si="6"/>
        <v>74000</v>
      </c>
      <c r="I49" s="74">
        <f t="shared" si="7"/>
        <v>835000</v>
      </c>
    </row>
    <row r="50" spans="1:9" x14ac:dyDescent="0.25">
      <c r="A50" s="32"/>
      <c r="B50" s="9" t="s">
        <v>445</v>
      </c>
      <c r="C50" s="32"/>
      <c r="D50" s="32"/>
      <c r="E50" s="7"/>
      <c r="F50" s="7"/>
      <c r="G50" s="60"/>
      <c r="H50" s="66"/>
      <c r="I50" s="7"/>
    </row>
    <row r="51" spans="1:9" ht="38.25" x14ac:dyDescent="0.25">
      <c r="A51" s="33" t="s">
        <v>53</v>
      </c>
      <c r="B51" s="34" t="s">
        <v>54</v>
      </c>
      <c r="C51" s="15"/>
      <c r="D51" s="15"/>
      <c r="E51" s="15"/>
      <c r="F51" s="15"/>
      <c r="G51" s="56"/>
      <c r="H51" s="66"/>
      <c r="I51" s="7"/>
    </row>
    <row r="52" spans="1:9" x14ac:dyDescent="0.25">
      <c r="A52" s="16" t="s">
        <v>55</v>
      </c>
      <c r="B52" s="17" t="s">
        <v>56</v>
      </c>
      <c r="C52" s="18" t="s">
        <v>5</v>
      </c>
      <c r="D52" s="19">
        <v>2000</v>
      </c>
      <c r="E52" s="7">
        <v>5</v>
      </c>
      <c r="F52" s="7">
        <v>10000</v>
      </c>
      <c r="G52" s="57">
        <f t="shared" ref="G52:G60" si="8">PRODUCT(D52:E52)</f>
        <v>10000</v>
      </c>
      <c r="H52" s="66">
        <f t="shared" ref="H52:H66" si="9">G52/2</f>
        <v>5000</v>
      </c>
      <c r="I52" s="68">
        <f t="shared" ref="I52:I66" si="10">G52*4+F52+H52</f>
        <v>55000</v>
      </c>
    </row>
    <row r="53" spans="1:9" x14ac:dyDescent="0.25">
      <c r="A53" s="16" t="s">
        <v>57</v>
      </c>
      <c r="B53" s="17" t="s">
        <v>58</v>
      </c>
      <c r="C53" s="18" t="s">
        <v>5</v>
      </c>
      <c r="D53" s="19">
        <v>500</v>
      </c>
      <c r="E53" s="7">
        <v>2</v>
      </c>
      <c r="F53" s="7">
        <v>1000</v>
      </c>
      <c r="G53" s="57">
        <f t="shared" si="8"/>
        <v>1000</v>
      </c>
      <c r="H53" s="66">
        <f t="shared" si="9"/>
        <v>500</v>
      </c>
      <c r="I53" s="68">
        <f t="shared" si="10"/>
        <v>5500</v>
      </c>
    </row>
    <row r="54" spans="1:9" x14ac:dyDescent="0.25">
      <c r="A54" s="16" t="s">
        <v>59</v>
      </c>
      <c r="B54" s="17" t="s">
        <v>60</v>
      </c>
      <c r="C54" s="18" t="s">
        <v>5</v>
      </c>
      <c r="D54" s="19">
        <v>500</v>
      </c>
      <c r="E54" s="7">
        <v>2</v>
      </c>
      <c r="F54" s="7">
        <v>1000</v>
      </c>
      <c r="G54" s="57">
        <f t="shared" si="8"/>
        <v>1000</v>
      </c>
      <c r="H54" s="66">
        <f t="shared" si="9"/>
        <v>500</v>
      </c>
      <c r="I54" s="68">
        <f t="shared" si="10"/>
        <v>5500</v>
      </c>
    </row>
    <row r="55" spans="1:9" x14ac:dyDescent="0.25">
      <c r="A55" s="16" t="s">
        <v>61</v>
      </c>
      <c r="B55" s="21" t="s">
        <v>12</v>
      </c>
      <c r="C55" s="18" t="s">
        <v>5</v>
      </c>
      <c r="D55" s="19">
        <v>10000</v>
      </c>
      <c r="E55" s="7">
        <v>0.5</v>
      </c>
      <c r="F55" s="7">
        <v>5000</v>
      </c>
      <c r="G55" s="57">
        <f t="shared" si="8"/>
        <v>5000</v>
      </c>
      <c r="H55" s="66">
        <f t="shared" si="9"/>
        <v>2500</v>
      </c>
      <c r="I55" s="68">
        <f t="shared" si="10"/>
        <v>27500</v>
      </c>
    </row>
    <row r="56" spans="1:9" x14ac:dyDescent="0.25">
      <c r="A56" s="16" t="s">
        <v>62</v>
      </c>
      <c r="B56" s="21" t="s">
        <v>431</v>
      </c>
      <c r="C56" s="18" t="s">
        <v>5</v>
      </c>
      <c r="D56" s="19">
        <v>3000</v>
      </c>
      <c r="E56" s="7">
        <v>2</v>
      </c>
      <c r="F56" s="7">
        <v>6000</v>
      </c>
      <c r="G56" s="57">
        <f t="shared" si="8"/>
        <v>6000</v>
      </c>
      <c r="H56" s="66">
        <f t="shared" si="9"/>
        <v>3000</v>
      </c>
      <c r="I56" s="68">
        <f t="shared" si="10"/>
        <v>33000</v>
      </c>
    </row>
    <row r="57" spans="1:9" x14ac:dyDescent="0.25">
      <c r="A57" s="16" t="s">
        <v>63</v>
      </c>
      <c r="B57" s="35" t="s">
        <v>44</v>
      </c>
      <c r="C57" s="7"/>
      <c r="D57" s="76">
        <v>0</v>
      </c>
      <c r="E57" s="82"/>
      <c r="F57" s="7">
        <v>0</v>
      </c>
      <c r="G57" s="57">
        <f t="shared" si="8"/>
        <v>0</v>
      </c>
      <c r="H57" s="66">
        <f t="shared" si="9"/>
        <v>0</v>
      </c>
      <c r="I57" s="68">
        <f t="shared" si="10"/>
        <v>0</v>
      </c>
    </row>
    <row r="58" spans="1:9" x14ac:dyDescent="0.25">
      <c r="A58" s="16" t="s">
        <v>65</v>
      </c>
      <c r="B58" s="17" t="s">
        <v>64</v>
      </c>
      <c r="C58" s="18" t="s">
        <v>5</v>
      </c>
      <c r="D58" s="19">
        <v>500</v>
      </c>
      <c r="E58" s="7">
        <v>10</v>
      </c>
      <c r="F58" s="7">
        <v>5000</v>
      </c>
      <c r="G58" s="57">
        <f t="shared" si="8"/>
        <v>5000</v>
      </c>
      <c r="H58" s="66">
        <f t="shared" si="9"/>
        <v>2500</v>
      </c>
      <c r="I58" s="68">
        <f t="shared" si="10"/>
        <v>27500</v>
      </c>
    </row>
    <row r="59" spans="1:9" x14ac:dyDescent="0.25">
      <c r="A59" s="16" t="s">
        <v>67</v>
      </c>
      <c r="B59" s="21" t="s">
        <v>66</v>
      </c>
      <c r="C59" s="18" t="s">
        <v>5</v>
      </c>
      <c r="D59" s="19">
        <v>500</v>
      </c>
      <c r="E59" s="7">
        <v>4</v>
      </c>
      <c r="F59" s="7">
        <v>2000</v>
      </c>
      <c r="G59" s="57">
        <f t="shared" si="8"/>
        <v>2000</v>
      </c>
      <c r="H59" s="66">
        <f t="shared" si="9"/>
        <v>1000</v>
      </c>
      <c r="I59" s="68">
        <f t="shared" si="10"/>
        <v>11000</v>
      </c>
    </row>
    <row r="60" spans="1:9" x14ac:dyDescent="0.25">
      <c r="A60" s="16" t="s">
        <v>68</v>
      </c>
      <c r="B60" s="21" t="s">
        <v>434</v>
      </c>
      <c r="C60" s="7"/>
      <c r="D60" s="82"/>
      <c r="E60" s="82"/>
      <c r="F60" s="7">
        <v>0</v>
      </c>
      <c r="G60" s="57">
        <f t="shared" si="8"/>
        <v>0</v>
      </c>
      <c r="H60" s="66">
        <f t="shared" si="9"/>
        <v>0</v>
      </c>
      <c r="I60" s="68">
        <f t="shared" si="10"/>
        <v>0</v>
      </c>
    </row>
    <row r="61" spans="1:9" x14ac:dyDescent="0.25">
      <c r="A61" s="16" t="s">
        <v>70</v>
      </c>
      <c r="B61" s="21" t="s">
        <v>562</v>
      </c>
      <c r="C61" s="18" t="s">
        <v>25</v>
      </c>
      <c r="D61" s="19">
        <v>1</v>
      </c>
      <c r="E61" s="7">
        <v>0</v>
      </c>
      <c r="F61" s="7">
        <v>0</v>
      </c>
      <c r="G61" s="57">
        <v>0</v>
      </c>
      <c r="H61" s="66">
        <f t="shared" si="9"/>
        <v>0</v>
      </c>
      <c r="I61" s="68">
        <f t="shared" si="10"/>
        <v>0</v>
      </c>
    </row>
    <row r="62" spans="1:9" x14ac:dyDescent="0.25">
      <c r="A62" s="16" t="s">
        <v>71</v>
      </c>
      <c r="B62" s="37" t="s">
        <v>24</v>
      </c>
      <c r="C62" s="18" t="s">
        <v>25</v>
      </c>
      <c r="D62" s="19">
        <v>2</v>
      </c>
      <c r="E62" s="7">
        <v>0</v>
      </c>
      <c r="F62" s="7">
        <v>0</v>
      </c>
      <c r="G62" s="57">
        <f>PRODUCT(D62:E62)</f>
        <v>0</v>
      </c>
      <c r="H62" s="66">
        <f t="shared" si="9"/>
        <v>0</v>
      </c>
      <c r="I62" s="68">
        <f t="shared" si="10"/>
        <v>0</v>
      </c>
    </row>
    <row r="63" spans="1:9" x14ac:dyDescent="0.25">
      <c r="A63" s="16" t="s">
        <v>72</v>
      </c>
      <c r="B63" s="17" t="s">
        <v>563</v>
      </c>
      <c r="C63" s="18" t="s">
        <v>25</v>
      </c>
      <c r="D63" s="19">
        <v>2</v>
      </c>
      <c r="E63" s="7">
        <v>16000</v>
      </c>
      <c r="F63" s="7">
        <v>32000</v>
      </c>
      <c r="G63" s="57">
        <f>PRODUCT(D63:E63)</f>
        <v>32000</v>
      </c>
      <c r="H63" s="66">
        <f t="shared" si="9"/>
        <v>16000</v>
      </c>
      <c r="I63" s="68">
        <f t="shared" si="10"/>
        <v>176000</v>
      </c>
    </row>
    <row r="64" spans="1:9" x14ac:dyDescent="0.25">
      <c r="A64" s="16" t="s">
        <v>73</v>
      </c>
      <c r="B64" s="17" t="s">
        <v>564</v>
      </c>
      <c r="C64" s="18" t="s">
        <v>25</v>
      </c>
      <c r="D64" s="19">
        <v>2</v>
      </c>
      <c r="E64" s="7">
        <v>2500</v>
      </c>
      <c r="F64" s="7">
        <v>5000</v>
      </c>
      <c r="G64" s="57">
        <f>PRODUCT(D64:E64)</f>
        <v>5000</v>
      </c>
      <c r="H64" s="66">
        <f t="shared" si="9"/>
        <v>2500</v>
      </c>
      <c r="I64" s="68">
        <f t="shared" si="10"/>
        <v>27500</v>
      </c>
    </row>
    <row r="65" spans="1:9" x14ac:dyDescent="0.25">
      <c r="A65" s="16" t="s">
        <v>561</v>
      </c>
      <c r="B65" s="17" t="s">
        <v>35</v>
      </c>
      <c r="C65" s="18" t="s">
        <v>25</v>
      </c>
      <c r="D65" s="19">
        <v>1</v>
      </c>
      <c r="E65" s="7">
        <v>0</v>
      </c>
      <c r="F65" s="7">
        <v>0</v>
      </c>
      <c r="G65" s="57">
        <f>PRODUCT(D65:E65)</f>
        <v>0</v>
      </c>
      <c r="H65" s="66">
        <f t="shared" si="9"/>
        <v>0</v>
      </c>
      <c r="I65" s="68">
        <f t="shared" si="10"/>
        <v>0</v>
      </c>
    </row>
    <row r="66" spans="1:9" x14ac:dyDescent="0.25">
      <c r="A66" s="32"/>
      <c r="B66" s="28" t="s">
        <v>74</v>
      </c>
      <c r="C66" s="29"/>
      <c r="D66" s="29"/>
      <c r="E66" s="30"/>
      <c r="F66" s="30">
        <v>67000</v>
      </c>
      <c r="G66" s="59">
        <f>SUM(G52:G65)</f>
        <v>67000</v>
      </c>
      <c r="H66" s="73">
        <f t="shared" si="9"/>
        <v>33500</v>
      </c>
      <c r="I66" s="74">
        <f t="shared" si="10"/>
        <v>368500</v>
      </c>
    </row>
    <row r="67" spans="1:9" x14ac:dyDescent="0.25">
      <c r="A67" s="32"/>
      <c r="B67" s="9" t="s">
        <v>446</v>
      </c>
      <c r="C67" s="32"/>
      <c r="D67" s="32"/>
      <c r="E67" s="7"/>
      <c r="F67" s="7"/>
      <c r="G67" s="60"/>
      <c r="H67" s="66"/>
      <c r="I67" s="7"/>
    </row>
    <row r="68" spans="1:9" ht="25.5" x14ac:dyDescent="0.25">
      <c r="A68" s="33" t="s">
        <v>75</v>
      </c>
      <c r="B68" s="15" t="s">
        <v>76</v>
      </c>
      <c r="C68" s="15"/>
      <c r="D68" s="15"/>
      <c r="E68" s="15"/>
      <c r="F68" s="15"/>
      <c r="G68" s="56"/>
      <c r="H68" s="66"/>
      <c r="I68" s="7"/>
    </row>
    <row r="69" spans="1:9" x14ac:dyDescent="0.25">
      <c r="A69" s="16" t="s">
        <v>77</v>
      </c>
      <c r="B69" s="17" t="s">
        <v>78</v>
      </c>
      <c r="C69" s="18" t="s">
        <v>5</v>
      </c>
      <c r="D69" s="19">
        <v>1000</v>
      </c>
      <c r="E69" s="7">
        <v>35</v>
      </c>
      <c r="F69" s="7">
        <v>35000</v>
      </c>
      <c r="G69" s="57">
        <f t="shared" ref="G69:G75" si="11">PRODUCT(D69:E69)</f>
        <v>35000</v>
      </c>
      <c r="H69" s="66">
        <f t="shared" ref="H69:H78" si="12">G69/2</f>
        <v>17500</v>
      </c>
      <c r="I69" s="68">
        <f t="shared" ref="I69:I78" si="13">G69*4+F69+H69</f>
        <v>192500</v>
      </c>
    </row>
    <row r="70" spans="1:9" x14ac:dyDescent="0.25">
      <c r="A70" s="16" t="s">
        <v>79</v>
      </c>
      <c r="B70" s="21" t="s">
        <v>435</v>
      </c>
      <c r="C70" s="18" t="s">
        <v>5</v>
      </c>
      <c r="D70" s="19">
        <v>1000</v>
      </c>
      <c r="E70" s="7">
        <v>35</v>
      </c>
      <c r="F70" s="7">
        <v>35000</v>
      </c>
      <c r="G70" s="57">
        <f t="shared" si="11"/>
        <v>35000</v>
      </c>
      <c r="H70" s="66">
        <f t="shared" si="12"/>
        <v>17500</v>
      </c>
      <c r="I70" s="68">
        <f t="shared" si="13"/>
        <v>192500</v>
      </c>
    </row>
    <row r="71" spans="1:9" x14ac:dyDescent="0.25">
      <c r="A71" s="16" t="s">
        <v>80</v>
      </c>
      <c r="B71" s="17" t="s">
        <v>81</v>
      </c>
      <c r="C71" s="18" t="s">
        <v>5</v>
      </c>
      <c r="D71" s="19">
        <v>1000</v>
      </c>
      <c r="E71" s="7">
        <v>35</v>
      </c>
      <c r="F71" s="7">
        <v>35000</v>
      </c>
      <c r="G71" s="57">
        <f t="shared" si="11"/>
        <v>35000</v>
      </c>
      <c r="H71" s="66">
        <f t="shared" si="12"/>
        <v>17500</v>
      </c>
      <c r="I71" s="68">
        <f t="shared" si="13"/>
        <v>192500</v>
      </c>
    </row>
    <row r="72" spans="1:9" x14ac:dyDescent="0.25">
      <c r="A72" s="16" t="s">
        <v>82</v>
      </c>
      <c r="B72" s="21" t="s">
        <v>69</v>
      </c>
      <c r="C72" s="18" t="s">
        <v>25</v>
      </c>
      <c r="D72" s="19">
        <v>1</v>
      </c>
      <c r="E72" s="7">
        <v>0</v>
      </c>
      <c r="F72" s="7">
        <v>0</v>
      </c>
      <c r="G72" s="57">
        <f t="shared" si="11"/>
        <v>0</v>
      </c>
      <c r="H72" s="66">
        <f t="shared" si="12"/>
        <v>0</v>
      </c>
      <c r="I72" s="68">
        <f t="shared" si="13"/>
        <v>0</v>
      </c>
    </row>
    <row r="73" spans="1:9" x14ac:dyDescent="0.25">
      <c r="A73" s="16" t="s">
        <v>83</v>
      </c>
      <c r="B73" s="17" t="s">
        <v>26</v>
      </c>
      <c r="C73" s="18" t="s">
        <v>25</v>
      </c>
      <c r="D73" s="19">
        <v>1</v>
      </c>
      <c r="E73" s="7">
        <v>0</v>
      </c>
      <c r="F73" s="7">
        <v>0</v>
      </c>
      <c r="G73" s="57">
        <f t="shared" si="11"/>
        <v>0</v>
      </c>
      <c r="H73" s="66">
        <f t="shared" si="12"/>
        <v>0</v>
      </c>
      <c r="I73" s="68">
        <f t="shared" si="13"/>
        <v>0</v>
      </c>
    </row>
    <row r="74" spans="1:9" x14ac:dyDescent="0.25">
      <c r="A74" s="16" t="s">
        <v>84</v>
      </c>
      <c r="B74" s="17" t="s">
        <v>30</v>
      </c>
      <c r="C74" s="18" t="s">
        <v>25</v>
      </c>
      <c r="D74" s="19">
        <v>1</v>
      </c>
      <c r="E74" s="7">
        <v>8000</v>
      </c>
      <c r="F74" s="7">
        <v>8000</v>
      </c>
      <c r="G74" s="57">
        <f t="shared" si="11"/>
        <v>8000</v>
      </c>
      <c r="H74" s="66">
        <f t="shared" si="12"/>
        <v>4000</v>
      </c>
      <c r="I74" s="68">
        <f t="shared" si="13"/>
        <v>44000</v>
      </c>
    </row>
    <row r="75" spans="1:9" x14ac:dyDescent="0.25">
      <c r="A75" s="16" t="s">
        <v>85</v>
      </c>
      <c r="B75" s="17" t="s">
        <v>32</v>
      </c>
      <c r="C75" s="18" t="s">
        <v>25</v>
      </c>
      <c r="D75" s="19">
        <v>1</v>
      </c>
      <c r="E75" s="7">
        <v>2000</v>
      </c>
      <c r="F75" s="7">
        <v>2000</v>
      </c>
      <c r="G75" s="57">
        <f t="shared" si="11"/>
        <v>2000</v>
      </c>
      <c r="H75" s="66">
        <f t="shared" si="12"/>
        <v>1000</v>
      </c>
      <c r="I75" s="68">
        <f t="shared" si="13"/>
        <v>11000</v>
      </c>
    </row>
    <row r="76" spans="1:9" x14ac:dyDescent="0.25">
      <c r="A76" s="16" t="s">
        <v>86</v>
      </c>
      <c r="B76" s="17" t="s">
        <v>34</v>
      </c>
      <c r="C76" s="18" t="s">
        <v>25</v>
      </c>
      <c r="D76" s="19">
        <v>1</v>
      </c>
      <c r="E76" s="7">
        <v>7000</v>
      </c>
      <c r="F76" s="7">
        <v>7000</v>
      </c>
      <c r="G76" s="57"/>
      <c r="H76" s="66">
        <f t="shared" si="12"/>
        <v>0</v>
      </c>
      <c r="I76" s="68">
        <f t="shared" si="13"/>
        <v>7000</v>
      </c>
    </row>
    <row r="77" spans="1:9" x14ac:dyDescent="0.25">
      <c r="A77" s="16" t="s">
        <v>87</v>
      </c>
      <c r="B77" s="17" t="s">
        <v>35</v>
      </c>
      <c r="C77" s="18" t="s">
        <v>25</v>
      </c>
      <c r="D77" s="19">
        <v>1</v>
      </c>
      <c r="E77" s="7">
        <v>0</v>
      </c>
      <c r="F77" s="7">
        <v>0</v>
      </c>
      <c r="G77" s="55">
        <f>PRODUCT(D77:E77)</f>
        <v>0</v>
      </c>
      <c r="H77" s="66">
        <f t="shared" si="12"/>
        <v>0</v>
      </c>
      <c r="I77" s="68">
        <f t="shared" si="13"/>
        <v>0</v>
      </c>
    </row>
    <row r="78" spans="1:9" x14ac:dyDescent="0.25">
      <c r="A78" s="32"/>
      <c r="B78" s="28" t="s">
        <v>88</v>
      </c>
      <c r="C78" s="29"/>
      <c r="D78" s="29"/>
      <c r="E78" s="30"/>
      <c r="F78" s="31">
        <f>SUM(F69:F77)</f>
        <v>122000</v>
      </c>
      <c r="G78" s="59">
        <f>SUM(G69:G77)</f>
        <v>115000</v>
      </c>
      <c r="H78" s="73">
        <f t="shared" si="12"/>
        <v>57500</v>
      </c>
      <c r="I78" s="74">
        <f t="shared" si="13"/>
        <v>639500</v>
      </c>
    </row>
    <row r="79" spans="1:9" x14ac:dyDescent="0.25">
      <c r="A79" s="32"/>
      <c r="B79" s="9" t="s">
        <v>447</v>
      </c>
      <c r="C79" s="32"/>
      <c r="D79" s="32"/>
      <c r="E79" s="7"/>
      <c r="F79" s="7"/>
      <c r="G79" s="60"/>
      <c r="H79" s="66"/>
      <c r="I79" s="7"/>
    </row>
    <row r="80" spans="1:9" ht="34.15" customHeight="1" x14ac:dyDescent="0.25">
      <c r="A80" s="33" t="s">
        <v>89</v>
      </c>
      <c r="B80" s="15" t="s">
        <v>90</v>
      </c>
      <c r="C80" s="15"/>
      <c r="D80" s="15"/>
      <c r="E80" s="15"/>
      <c r="F80" s="15"/>
      <c r="G80" s="56"/>
      <c r="H80" s="66"/>
      <c r="I80" s="7"/>
    </row>
    <row r="81" spans="1:9" ht="25.5" x14ac:dyDescent="0.25">
      <c r="A81" s="16" t="s">
        <v>91</v>
      </c>
      <c r="B81" s="17" t="s">
        <v>92</v>
      </c>
      <c r="C81" s="18" t="s">
        <v>25</v>
      </c>
      <c r="D81" s="19">
        <v>13000</v>
      </c>
      <c r="E81" s="7">
        <v>20</v>
      </c>
      <c r="F81" s="7">
        <v>260000</v>
      </c>
      <c r="G81" s="57">
        <f t="shared" ref="G81:G100" si="14">PRODUCT(D81:E81)</f>
        <v>260000</v>
      </c>
      <c r="H81" s="66">
        <f t="shared" ref="H81:H105" si="15">G81/2</f>
        <v>130000</v>
      </c>
      <c r="I81" s="68">
        <f t="shared" ref="I81:I106" si="16">G81*4+F81+H81</f>
        <v>1430000</v>
      </c>
    </row>
    <row r="82" spans="1:9" x14ac:dyDescent="0.25">
      <c r="A82" s="16" t="s">
        <v>93</v>
      </c>
      <c r="B82" s="17" t="s">
        <v>94</v>
      </c>
      <c r="C82" s="18" t="s">
        <v>25</v>
      </c>
      <c r="D82" s="19">
        <v>1000</v>
      </c>
      <c r="E82" s="7">
        <v>3.4</v>
      </c>
      <c r="F82" s="7">
        <v>3400</v>
      </c>
      <c r="G82" s="57">
        <f t="shared" si="14"/>
        <v>3400</v>
      </c>
      <c r="H82" s="66">
        <f t="shared" si="15"/>
        <v>1700</v>
      </c>
      <c r="I82" s="68">
        <f t="shared" si="16"/>
        <v>18700</v>
      </c>
    </row>
    <row r="83" spans="1:9" x14ac:dyDescent="0.25">
      <c r="A83" s="16" t="s">
        <v>95</v>
      </c>
      <c r="B83" s="17" t="s">
        <v>96</v>
      </c>
      <c r="C83" s="18" t="s">
        <v>25</v>
      </c>
      <c r="D83" s="19">
        <v>500</v>
      </c>
      <c r="E83" s="7">
        <v>6.8</v>
      </c>
      <c r="F83" s="7">
        <v>3400</v>
      </c>
      <c r="G83" s="57">
        <f t="shared" si="14"/>
        <v>3400</v>
      </c>
      <c r="H83" s="66">
        <f t="shared" si="15"/>
        <v>1700</v>
      </c>
      <c r="I83" s="68">
        <f t="shared" si="16"/>
        <v>18700</v>
      </c>
    </row>
    <row r="84" spans="1:9" x14ac:dyDescent="0.25">
      <c r="A84" s="16" t="s">
        <v>97</v>
      </c>
      <c r="B84" s="37" t="s">
        <v>98</v>
      </c>
      <c r="C84" s="18" t="s">
        <v>25</v>
      </c>
      <c r="D84" s="19">
        <v>40000</v>
      </c>
      <c r="E84" s="7">
        <v>1.7</v>
      </c>
      <c r="F84" s="7">
        <v>68000</v>
      </c>
      <c r="G84" s="57">
        <f t="shared" si="14"/>
        <v>68000</v>
      </c>
      <c r="H84" s="66">
        <f t="shared" si="15"/>
        <v>34000</v>
      </c>
      <c r="I84" s="68">
        <f t="shared" si="16"/>
        <v>374000</v>
      </c>
    </row>
    <row r="85" spans="1:9" ht="25.5" x14ac:dyDescent="0.25">
      <c r="A85" s="16" t="s">
        <v>99</v>
      </c>
      <c r="B85" s="37" t="s">
        <v>566</v>
      </c>
      <c r="C85" s="18" t="s">
        <v>25</v>
      </c>
      <c r="D85" s="19">
        <v>500</v>
      </c>
      <c r="E85" s="7">
        <v>6</v>
      </c>
      <c r="F85" s="7">
        <v>3000</v>
      </c>
      <c r="G85" s="57">
        <f t="shared" si="14"/>
        <v>3000</v>
      </c>
      <c r="H85" s="66">
        <f t="shared" si="15"/>
        <v>1500</v>
      </c>
      <c r="I85" s="68">
        <f t="shared" si="16"/>
        <v>16500</v>
      </c>
    </row>
    <row r="86" spans="1:9" x14ac:dyDescent="0.25">
      <c r="A86" s="16" t="s">
        <v>101</v>
      </c>
      <c r="B86" s="17" t="s">
        <v>100</v>
      </c>
      <c r="C86" s="18" t="s">
        <v>25</v>
      </c>
      <c r="D86" s="19">
        <v>25</v>
      </c>
      <c r="E86" s="7">
        <v>0</v>
      </c>
      <c r="F86" s="7">
        <v>0</v>
      </c>
      <c r="G86" s="57">
        <f t="shared" si="14"/>
        <v>0</v>
      </c>
      <c r="H86" s="66">
        <f t="shared" si="15"/>
        <v>0</v>
      </c>
      <c r="I86" s="68">
        <f t="shared" si="16"/>
        <v>0</v>
      </c>
    </row>
    <row r="87" spans="1:9" x14ac:dyDescent="0.25">
      <c r="A87" s="16" t="s">
        <v>103</v>
      </c>
      <c r="B87" s="17" t="s">
        <v>102</v>
      </c>
      <c r="C87" s="18" t="s">
        <v>25</v>
      </c>
      <c r="D87" s="19">
        <v>5</v>
      </c>
      <c r="E87" s="7">
        <v>0</v>
      </c>
      <c r="F87" s="7">
        <v>0</v>
      </c>
      <c r="G87" s="57">
        <f t="shared" si="14"/>
        <v>0</v>
      </c>
      <c r="H87" s="66">
        <f t="shared" si="15"/>
        <v>0</v>
      </c>
      <c r="I87" s="68">
        <f t="shared" si="16"/>
        <v>0</v>
      </c>
    </row>
    <row r="88" spans="1:9" x14ac:dyDescent="0.25">
      <c r="A88" s="16" t="s">
        <v>105</v>
      </c>
      <c r="B88" s="17" t="s">
        <v>104</v>
      </c>
      <c r="C88" s="18" t="s">
        <v>25</v>
      </c>
      <c r="D88" s="19">
        <v>3</v>
      </c>
      <c r="E88" s="7">
        <v>0</v>
      </c>
      <c r="F88" s="7">
        <v>0</v>
      </c>
      <c r="G88" s="57">
        <f t="shared" si="14"/>
        <v>0</v>
      </c>
      <c r="H88" s="66">
        <f t="shared" si="15"/>
        <v>0</v>
      </c>
      <c r="I88" s="68">
        <f t="shared" si="16"/>
        <v>0</v>
      </c>
    </row>
    <row r="89" spans="1:9" x14ac:dyDescent="0.25">
      <c r="A89" s="16" t="s">
        <v>107</v>
      </c>
      <c r="B89" s="17" t="s">
        <v>106</v>
      </c>
      <c r="C89" s="18" t="s">
        <v>25</v>
      </c>
      <c r="D89" s="19">
        <v>50000</v>
      </c>
      <c r="E89" s="7">
        <v>3</v>
      </c>
      <c r="F89" s="7">
        <v>150000</v>
      </c>
      <c r="G89" s="57">
        <f t="shared" si="14"/>
        <v>150000</v>
      </c>
      <c r="H89" s="66">
        <f t="shared" si="15"/>
        <v>75000</v>
      </c>
      <c r="I89" s="68">
        <f t="shared" si="16"/>
        <v>825000</v>
      </c>
    </row>
    <row r="90" spans="1:9" x14ac:dyDescent="0.25">
      <c r="A90" s="16" t="s">
        <v>109</v>
      </c>
      <c r="B90" s="17" t="s">
        <v>108</v>
      </c>
      <c r="C90" s="18" t="s">
        <v>25</v>
      </c>
      <c r="D90" s="19">
        <v>12</v>
      </c>
      <c r="E90" s="7">
        <v>0</v>
      </c>
      <c r="F90" s="7">
        <v>0</v>
      </c>
      <c r="G90" s="57">
        <f t="shared" si="14"/>
        <v>0</v>
      </c>
      <c r="H90" s="66">
        <f t="shared" si="15"/>
        <v>0</v>
      </c>
      <c r="I90" s="68">
        <f t="shared" si="16"/>
        <v>0</v>
      </c>
    </row>
    <row r="91" spans="1:9" x14ac:dyDescent="0.25">
      <c r="A91" s="16" t="s">
        <v>111</v>
      </c>
      <c r="B91" s="17" t="s">
        <v>110</v>
      </c>
      <c r="C91" s="18" t="s">
        <v>25</v>
      </c>
      <c r="D91" s="19">
        <v>3</v>
      </c>
      <c r="E91" s="7">
        <v>0</v>
      </c>
      <c r="F91" s="7">
        <v>0</v>
      </c>
      <c r="G91" s="57">
        <f t="shared" si="14"/>
        <v>0</v>
      </c>
      <c r="H91" s="66">
        <f t="shared" si="15"/>
        <v>0</v>
      </c>
      <c r="I91" s="68">
        <f t="shared" si="16"/>
        <v>0</v>
      </c>
    </row>
    <row r="92" spans="1:9" x14ac:dyDescent="0.25">
      <c r="A92" s="16" t="s">
        <v>113</v>
      </c>
      <c r="B92" s="17" t="s">
        <v>112</v>
      </c>
      <c r="C92" s="18" t="s">
        <v>25</v>
      </c>
      <c r="D92" s="19">
        <v>5</v>
      </c>
      <c r="E92" s="7">
        <v>0</v>
      </c>
      <c r="F92" s="7">
        <v>0</v>
      </c>
      <c r="G92" s="57">
        <f t="shared" si="14"/>
        <v>0</v>
      </c>
      <c r="H92" s="66">
        <f t="shared" si="15"/>
        <v>0</v>
      </c>
      <c r="I92" s="68">
        <f t="shared" si="16"/>
        <v>0</v>
      </c>
    </row>
    <row r="93" spans="1:9" x14ac:dyDescent="0.25">
      <c r="A93" s="16" t="s">
        <v>115</v>
      </c>
      <c r="B93" s="17" t="s">
        <v>114</v>
      </c>
      <c r="C93" s="18" t="s">
        <v>25</v>
      </c>
      <c r="D93" s="19">
        <v>20</v>
      </c>
      <c r="E93" s="7">
        <v>0</v>
      </c>
      <c r="F93" s="7">
        <v>0</v>
      </c>
      <c r="G93" s="57">
        <f t="shared" si="14"/>
        <v>0</v>
      </c>
      <c r="H93" s="66">
        <f t="shared" si="15"/>
        <v>0</v>
      </c>
      <c r="I93" s="68">
        <f t="shared" si="16"/>
        <v>0</v>
      </c>
    </row>
    <row r="94" spans="1:9" x14ac:dyDescent="0.25">
      <c r="A94" s="16" t="s">
        <v>117</v>
      </c>
      <c r="B94" s="17" t="s">
        <v>116</v>
      </c>
      <c r="C94" s="18" t="s">
        <v>25</v>
      </c>
      <c r="D94" s="19">
        <v>1</v>
      </c>
      <c r="E94" s="7">
        <v>0</v>
      </c>
      <c r="F94" s="7">
        <v>0</v>
      </c>
      <c r="G94" s="57">
        <f t="shared" si="14"/>
        <v>0</v>
      </c>
      <c r="H94" s="66">
        <f t="shared" si="15"/>
        <v>0</v>
      </c>
      <c r="I94" s="68">
        <f t="shared" si="16"/>
        <v>0</v>
      </c>
    </row>
    <row r="95" spans="1:9" x14ac:dyDescent="0.25">
      <c r="A95" s="16" t="s">
        <v>119</v>
      </c>
      <c r="B95" s="17" t="s">
        <v>118</v>
      </c>
      <c r="C95" s="18" t="s">
        <v>25</v>
      </c>
      <c r="D95" s="19">
        <v>12</v>
      </c>
      <c r="E95" s="7">
        <v>8000</v>
      </c>
      <c r="F95" s="7">
        <v>96000</v>
      </c>
      <c r="G95" s="57">
        <f t="shared" si="14"/>
        <v>96000</v>
      </c>
      <c r="H95" s="66">
        <f t="shared" si="15"/>
        <v>48000</v>
      </c>
      <c r="I95" s="68">
        <f t="shared" si="16"/>
        <v>528000</v>
      </c>
    </row>
    <row r="96" spans="1:9" x14ac:dyDescent="0.25">
      <c r="A96" s="16" t="s">
        <v>121</v>
      </c>
      <c r="B96" s="17" t="s">
        <v>120</v>
      </c>
      <c r="C96" s="18" t="s">
        <v>25</v>
      </c>
      <c r="D96" s="19">
        <v>25</v>
      </c>
      <c r="E96" s="7">
        <v>2500</v>
      </c>
      <c r="F96" s="7">
        <v>62500</v>
      </c>
      <c r="G96" s="57">
        <f t="shared" si="14"/>
        <v>62500</v>
      </c>
      <c r="H96" s="66">
        <f t="shared" si="15"/>
        <v>31250</v>
      </c>
      <c r="I96" s="68">
        <f t="shared" si="16"/>
        <v>343750</v>
      </c>
    </row>
    <row r="97" spans="1:9" x14ac:dyDescent="0.25">
      <c r="A97" s="16" t="s">
        <v>123</v>
      </c>
      <c r="B97" s="17" t="s">
        <v>122</v>
      </c>
      <c r="C97" s="18" t="s">
        <v>25</v>
      </c>
      <c r="D97" s="19">
        <v>3</v>
      </c>
      <c r="E97" s="7">
        <v>6000</v>
      </c>
      <c r="F97" s="7">
        <v>18000</v>
      </c>
      <c r="G97" s="57">
        <f t="shared" si="14"/>
        <v>18000</v>
      </c>
      <c r="H97" s="66">
        <f t="shared" si="15"/>
        <v>9000</v>
      </c>
      <c r="I97" s="68">
        <f t="shared" si="16"/>
        <v>99000</v>
      </c>
    </row>
    <row r="98" spans="1:9" x14ac:dyDescent="0.25">
      <c r="A98" s="16" t="s">
        <v>125</v>
      </c>
      <c r="B98" s="17" t="s">
        <v>124</v>
      </c>
      <c r="C98" s="18" t="s">
        <v>25</v>
      </c>
      <c r="D98" s="19">
        <v>3</v>
      </c>
      <c r="E98" s="7">
        <v>2000</v>
      </c>
      <c r="F98" s="7">
        <v>6000</v>
      </c>
      <c r="G98" s="57">
        <f t="shared" si="14"/>
        <v>6000</v>
      </c>
      <c r="H98" s="66">
        <f t="shared" si="15"/>
        <v>3000</v>
      </c>
      <c r="I98" s="68">
        <f t="shared" si="16"/>
        <v>33000</v>
      </c>
    </row>
    <row r="99" spans="1:9" x14ac:dyDescent="0.25">
      <c r="A99" s="16" t="s">
        <v>127</v>
      </c>
      <c r="B99" s="17" t="s">
        <v>126</v>
      </c>
      <c r="C99" s="18" t="s">
        <v>25</v>
      </c>
      <c r="D99" s="19">
        <v>20</v>
      </c>
      <c r="E99" s="7">
        <v>500</v>
      </c>
      <c r="F99" s="7">
        <v>10000</v>
      </c>
      <c r="G99" s="57">
        <f t="shared" si="14"/>
        <v>10000</v>
      </c>
      <c r="H99" s="66">
        <f t="shared" si="15"/>
        <v>5000</v>
      </c>
      <c r="I99" s="68">
        <f t="shared" si="16"/>
        <v>55000</v>
      </c>
    </row>
    <row r="100" spans="1:9" x14ac:dyDescent="0.25">
      <c r="A100" s="16" t="s">
        <v>129</v>
      </c>
      <c r="B100" s="17" t="s">
        <v>128</v>
      </c>
      <c r="C100" s="18" t="s">
        <v>25</v>
      </c>
      <c r="D100" s="19">
        <v>5</v>
      </c>
      <c r="E100" s="7">
        <v>500</v>
      </c>
      <c r="F100" s="7">
        <v>2500</v>
      </c>
      <c r="G100" s="57">
        <f t="shared" si="14"/>
        <v>2500</v>
      </c>
      <c r="H100" s="66">
        <f t="shared" si="15"/>
        <v>1250</v>
      </c>
      <c r="I100" s="68">
        <f t="shared" si="16"/>
        <v>13750</v>
      </c>
    </row>
    <row r="101" spans="1:9" x14ac:dyDescent="0.25">
      <c r="A101" s="16" t="s">
        <v>131</v>
      </c>
      <c r="B101" s="17" t="s">
        <v>130</v>
      </c>
      <c r="C101" s="18" t="s">
        <v>25</v>
      </c>
      <c r="D101" s="19">
        <v>4</v>
      </c>
      <c r="E101" s="7">
        <v>5000</v>
      </c>
      <c r="F101">
        <v>60000</v>
      </c>
      <c r="H101" s="66">
        <f t="shared" si="15"/>
        <v>0</v>
      </c>
      <c r="I101" s="68">
        <f t="shared" si="16"/>
        <v>60000</v>
      </c>
    </row>
    <row r="102" spans="1:9" x14ac:dyDescent="0.25">
      <c r="A102" s="16" t="s">
        <v>133</v>
      </c>
      <c r="B102" s="17" t="s">
        <v>132</v>
      </c>
      <c r="C102" s="18" t="s">
        <v>25</v>
      </c>
      <c r="D102" s="19">
        <v>8</v>
      </c>
      <c r="E102" s="7">
        <v>5000</v>
      </c>
      <c r="F102" s="7"/>
      <c r="G102" s="57"/>
      <c r="H102" s="66">
        <f t="shared" si="15"/>
        <v>0</v>
      </c>
      <c r="I102" s="68">
        <f t="shared" si="16"/>
        <v>0</v>
      </c>
    </row>
    <row r="103" spans="1:9" x14ac:dyDescent="0.25">
      <c r="A103" s="16" t="s">
        <v>565</v>
      </c>
      <c r="B103" s="17" t="s">
        <v>35</v>
      </c>
      <c r="C103" s="18" t="s">
        <v>25</v>
      </c>
      <c r="D103" s="19">
        <v>2</v>
      </c>
      <c r="E103" s="7">
        <v>0</v>
      </c>
      <c r="F103" s="7">
        <v>0</v>
      </c>
      <c r="G103" s="55">
        <f>PRODUCT(D103:E103)</f>
        <v>0</v>
      </c>
      <c r="H103" s="66">
        <f t="shared" si="15"/>
        <v>0</v>
      </c>
      <c r="I103" s="68">
        <f t="shared" si="16"/>
        <v>0</v>
      </c>
    </row>
    <row r="104" spans="1:9" x14ac:dyDescent="0.25">
      <c r="A104" s="16">
        <v>5.24</v>
      </c>
      <c r="B104" s="17" t="s">
        <v>582</v>
      </c>
      <c r="C104" s="18" t="s">
        <v>25</v>
      </c>
      <c r="D104" s="19">
        <v>1</v>
      </c>
      <c r="E104" s="7">
        <v>0</v>
      </c>
      <c r="F104" s="7">
        <v>0</v>
      </c>
      <c r="G104" s="55">
        <f>PRODUCT(D104:E104)</f>
        <v>0</v>
      </c>
      <c r="H104" s="66">
        <f t="shared" si="15"/>
        <v>0</v>
      </c>
      <c r="I104" s="68">
        <f t="shared" si="16"/>
        <v>0</v>
      </c>
    </row>
    <row r="105" spans="1:9" x14ac:dyDescent="0.25">
      <c r="A105" s="16" t="s">
        <v>583</v>
      </c>
      <c r="B105" s="17" t="s">
        <v>584</v>
      </c>
      <c r="C105" s="18" t="s">
        <v>25</v>
      </c>
      <c r="D105" s="19">
        <v>1</v>
      </c>
      <c r="E105" s="7">
        <v>0</v>
      </c>
      <c r="F105" s="7">
        <v>0</v>
      </c>
      <c r="G105" s="55">
        <f>PRODUCT(D105:E105)</f>
        <v>0</v>
      </c>
      <c r="H105" s="66">
        <f t="shared" si="15"/>
        <v>0</v>
      </c>
      <c r="I105" s="68">
        <f t="shared" si="16"/>
        <v>0</v>
      </c>
    </row>
    <row r="106" spans="1:9" x14ac:dyDescent="0.25">
      <c r="A106" s="32"/>
      <c r="B106" s="28" t="s">
        <v>134</v>
      </c>
      <c r="C106" s="29"/>
      <c r="D106" s="29"/>
      <c r="E106" s="30"/>
      <c r="F106" s="31">
        <f>SUM(F81:F105)</f>
        <v>742800</v>
      </c>
      <c r="G106" s="59">
        <f>SUM(G81:G105)</f>
        <v>682800</v>
      </c>
      <c r="H106" s="73">
        <f>G106/2</f>
        <v>341400</v>
      </c>
      <c r="I106" s="74">
        <f t="shared" si="16"/>
        <v>3815400</v>
      </c>
    </row>
    <row r="107" spans="1:9" x14ac:dyDescent="0.25">
      <c r="A107" s="32"/>
      <c r="B107" s="9" t="s">
        <v>448</v>
      </c>
      <c r="C107" s="32"/>
      <c r="D107" s="32"/>
      <c r="E107" s="7"/>
      <c r="F107" s="7"/>
      <c r="G107" s="60"/>
      <c r="H107" s="66"/>
      <c r="I107" s="7"/>
    </row>
    <row r="108" spans="1:9" ht="25.5" x14ac:dyDescent="0.25">
      <c r="A108" s="33" t="s">
        <v>135</v>
      </c>
      <c r="B108" s="15" t="s">
        <v>136</v>
      </c>
      <c r="C108" s="15"/>
      <c r="D108" s="15"/>
      <c r="E108" s="15"/>
      <c r="F108" s="15"/>
      <c r="G108" s="56"/>
      <c r="H108" s="66"/>
      <c r="I108" s="7"/>
    </row>
    <row r="109" spans="1:9" ht="25.5" x14ac:dyDescent="0.25">
      <c r="A109" s="75" t="s">
        <v>137</v>
      </c>
      <c r="B109" s="17" t="s">
        <v>138</v>
      </c>
      <c r="C109" s="18" t="s">
        <v>25</v>
      </c>
      <c r="D109" s="19">
        <v>7000</v>
      </c>
      <c r="E109" s="7">
        <v>21</v>
      </c>
      <c r="F109" s="7">
        <v>147000</v>
      </c>
      <c r="G109" s="57">
        <f t="shared" ref="G109:G118" si="17">PRODUCT(D109:E109)</f>
        <v>147000</v>
      </c>
      <c r="H109" s="66">
        <f t="shared" ref="H109:H121" si="18">G109/2</f>
        <v>73500</v>
      </c>
      <c r="I109" s="68">
        <f t="shared" ref="I109:I121" si="19">G109*4+F109+H109</f>
        <v>808500</v>
      </c>
    </row>
    <row r="110" spans="1:9" x14ac:dyDescent="0.25">
      <c r="A110" s="75" t="s">
        <v>139</v>
      </c>
      <c r="B110" s="17" t="s">
        <v>140</v>
      </c>
      <c r="C110" s="18" t="s">
        <v>25</v>
      </c>
      <c r="D110" s="19">
        <v>4000</v>
      </c>
      <c r="E110" s="7">
        <v>2.5</v>
      </c>
      <c r="F110" s="7">
        <v>10000</v>
      </c>
      <c r="G110" s="57">
        <f t="shared" si="17"/>
        <v>10000</v>
      </c>
      <c r="H110" s="66">
        <f t="shared" si="18"/>
        <v>5000</v>
      </c>
      <c r="I110" s="68">
        <f t="shared" si="19"/>
        <v>55000</v>
      </c>
    </row>
    <row r="111" spans="1:9" x14ac:dyDescent="0.25">
      <c r="A111" s="75" t="s">
        <v>141</v>
      </c>
      <c r="B111" s="17" t="s">
        <v>142</v>
      </c>
      <c r="C111" s="18" t="s">
        <v>25</v>
      </c>
      <c r="D111" s="19">
        <v>1000</v>
      </c>
      <c r="E111" s="7">
        <v>4</v>
      </c>
      <c r="F111" s="7">
        <v>4000</v>
      </c>
      <c r="G111" s="57">
        <f t="shared" si="17"/>
        <v>4000</v>
      </c>
      <c r="H111" s="66">
        <f t="shared" si="18"/>
        <v>2000</v>
      </c>
      <c r="I111" s="68">
        <f t="shared" si="19"/>
        <v>22000</v>
      </c>
    </row>
    <row r="112" spans="1:9" x14ac:dyDescent="0.25">
      <c r="A112" s="75" t="s">
        <v>143</v>
      </c>
      <c r="B112" s="17" t="s">
        <v>100</v>
      </c>
      <c r="C112" s="18" t="s">
        <v>25</v>
      </c>
      <c r="D112" s="19">
        <v>12</v>
      </c>
      <c r="E112" s="7">
        <v>0</v>
      </c>
      <c r="F112" s="7">
        <v>0</v>
      </c>
      <c r="G112" s="57">
        <f t="shared" si="17"/>
        <v>0</v>
      </c>
      <c r="H112" s="66">
        <f t="shared" si="18"/>
        <v>0</v>
      </c>
      <c r="I112" s="68">
        <f t="shared" si="19"/>
        <v>0</v>
      </c>
    </row>
    <row r="113" spans="1:9" x14ac:dyDescent="0.25">
      <c r="A113" s="75" t="s">
        <v>144</v>
      </c>
      <c r="B113" s="17" t="s">
        <v>145</v>
      </c>
      <c r="C113" s="18" t="s">
        <v>25</v>
      </c>
      <c r="D113" s="19">
        <v>500000</v>
      </c>
      <c r="E113" s="7">
        <v>0.2</v>
      </c>
      <c r="F113" s="7">
        <v>100000</v>
      </c>
      <c r="G113" s="57">
        <f t="shared" si="17"/>
        <v>100000</v>
      </c>
      <c r="H113" s="66">
        <f t="shared" si="18"/>
        <v>50000</v>
      </c>
      <c r="I113" s="68">
        <f t="shared" si="19"/>
        <v>550000</v>
      </c>
    </row>
    <row r="114" spans="1:9" x14ac:dyDescent="0.25">
      <c r="A114" s="75" t="s">
        <v>146</v>
      </c>
      <c r="B114" s="17" t="s">
        <v>147</v>
      </c>
      <c r="C114" s="18" t="s">
        <v>25</v>
      </c>
      <c r="D114" s="19">
        <v>12</v>
      </c>
      <c r="E114" s="7">
        <v>0</v>
      </c>
      <c r="F114" s="7">
        <v>0</v>
      </c>
      <c r="G114" s="57">
        <f t="shared" si="17"/>
        <v>0</v>
      </c>
      <c r="H114" s="66">
        <f t="shared" si="18"/>
        <v>0</v>
      </c>
      <c r="I114" s="68">
        <f t="shared" si="19"/>
        <v>0</v>
      </c>
    </row>
    <row r="115" spans="1:9" x14ac:dyDescent="0.25">
      <c r="A115" s="75" t="s">
        <v>148</v>
      </c>
      <c r="B115" s="17" t="s">
        <v>149</v>
      </c>
      <c r="C115" s="18" t="s">
        <v>25</v>
      </c>
      <c r="D115" s="19">
        <v>1</v>
      </c>
      <c r="E115" s="7">
        <v>0</v>
      </c>
      <c r="F115" s="7">
        <v>0</v>
      </c>
      <c r="G115" s="57">
        <f t="shared" si="17"/>
        <v>0</v>
      </c>
      <c r="H115" s="66">
        <f t="shared" si="18"/>
        <v>0</v>
      </c>
      <c r="I115" s="68">
        <f t="shared" si="19"/>
        <v>0</v>
      </c>
    </row>
    <row r="116" spans="1:9" x14ac:dyDescent="0.25">
      <c r="A116" s="75" t="s">
        <v>623</v>
      </c>
      <c r="B116" s="17" t="s">
        <v>120</v>
      </c>
      <c r="C116" s="18" t="s">
        <v>25</v>
      </c>
      <c r="D116" s="19">
        <v>9</v>
      </c>
      <c r="E116" s="7">
        <v>2500</v>
      </c>
      <c r="F116" s="7">
        <v>22500</v>
      </c>
      <c r="G116" s="57">
        <f t="shared" si="17"/>
        <v>22500</v>
      </c>
      <c r="H116" s="66">
        <f t="shared" si="18"/>
        <v>11250</v>
      </c>
      <c r="I116" s="68">
        <f t="shared" si="19"/>
        <v>123750</v>
      </c>
    </row>
    <row r="117" spans="1:9" x14ac:dyDescent="0.25">
      <c r="A117" s="75" t="s">
        <v>624</v>
      </c>
      <c r="B117" s="17" t="s">
        <v>152</v>
      </c>
      <c r="C117" s="18" t="s">
        <v>25</v>
      </c>
      <c r="D117" s="19">
        <v>12</v>
      </c>
      <c r="E117" s="7">
        <v>1000</v>
      </c>
      <c r="F117" s="7">
        <v>12000</v>
      </c>
      <c r="G117" s="57">
        <f t="shared" si="17"/>
        <v>12000</v>
      </c>
      <c r="H117" s="66">
        <f t="shared" si="18"/>
        <v>6000</v>
      </c>
      <c r="I117" s="68">
        <f t="shared" si="19"/>
        <v>66000</v>
      </c>
    </row>
    <row r="118" spans="1:9" x14ac:dyDescent="0.25">
      <c r="A118" s="75" t="s">
        <v>625</v>
      </c>
      <c r="B118" s="17" t="s">
        <v>154</v>
      </c>
      <c r="C118" s="18" t="s">
        <v>25</v>
      </c>
      <c r="D118" s="19">
        <v>1</v>
      </c>
      <c r="E118" s="7">
        <v>1000</v>
      </c>
      <c r="F118" s="7">
        <v>1000</v>
      </c>
      <c r="G118" s="57">
        <f t="shared" si="17"/>
        <v>1000</v>
      </c>
      <c r="H118" s="66">
        <f t="shared" si="18"/>
        <v>500</v>
      </c>
      <c r="I118" s="68">
        <f t="shared" si="19"/>
        <v>5500</v>
      </c>
    </row>
    <row r="119" spans="1:9" x14ac:dyDescent="0.25">
      <c r="A119" s="75" t="s">
        <v>626</v>
      </c>
      <c r="B119" s="17" t="s">
        <v>132</v>
      </c>
      <c r="C119" s="18" t="s">
        <v>25</v>
      </c>
      <c r="D119" s="19">
        <v>4</v>
      </c>
      <c r="E119" s="7">
        <v>5000</v>
      </c>
      <c r="F119">
        <v>20000</v>
      </c>
      <c r="H119" s="66">
        <f t="shared" si="18"/>
        <v>0</v>
      </c>
      <c r="I119" s="68">
        <f t="shared" si="19"/>
        <v>20000</v>
      </c>
    </row>
    <row r="120" spans="1:9" x14ac:dyDescent="0.25">
      <c r="A120" s="75" t="s">
        <v>150</v>
      </c>
      <c r="B120" s="17" t="s">
        <v>35</v>
      </c>
      <c r="C120" s="18" t="s">
        <v>25</v>
      </c>
      <c r="D120" s="19">
        <v>1</v>
      </c>
      <c r="E120" s="7">
        <v>0</v>
      </c>
      <c r="F120" s="7">
        <v>0</v>
      </c>
      <c r="G120" s="57">
        <f>PRODUCT(D120:E120)</f>
        <v>0</v>
      </c>
      <c r="H120" s="66">
        <f t="shared" si="18"/>
        <v>0</v>
      </c>
      <c r="I120" s="68">
        <f t="shared" si="19"/>
        <v>0</v>
      </c>
    </row>
    <row r="121" spans="1:9" x14ac:dyDescent="0.25">
      <c r="A121" s="32"/>
      <c r="B121" s="28" t="s">
        <v>157</v>
      </c>
      <c r="C121" s="29"/>
      <c r="D121" s="29"/>
      <c r="E121" s="30"/>
      <c r="F121" s="31">
        <f>SUM(F109:F120)</f>
        <v>316500</v>
      </c>
      <c r="G121" s="59">
        <f>SUM(G109:G120)</f>
        <v>296500</v>
      </c>
      <c r="H121" s="73">
        <f t="shared" si="18"/>
        <v>148250</v>
      </c>
      <c r="I121" s="74">
        <f t="shared" si="19"/>
        <v>1650750</v>
      </c>
    </row>
    <row r="122" spans="1:9" x14ac:dyDescent="0.25">
      <c r="A122" s="32"/>
      <c r="B122" s="9" t="s">
        <v>449</v>
      </c>
      <c r="C122" s="32"/>
      <c r="D122" s="32"/>
      <c r="E122" s="7"/>
      <c r="F122" s="7"/>
      <c r="G122" s="60"/>
      <c r="H122" s="66"/>
      <c r="I122" s="7"/>
    </row>
    <row r="123" spans="1:9" ht="25.5" x14ac:dyDescent="0.25">
      <c r="A123" s="33" t="s">
        <v>158</v>
      </c>
      <c r="B123" s="15" t="s">
        <v>159</v>
      </c>
      <c r="C123" s="15"/>
      <c r="D123" s="15"/>
      <c r="E123" s="15"/>
      <c r="F123" s="15"/>
      <c r="G123" s="56"/>
      <c r="H123" s="66"/>
      <c r="I123" s="7"/>
    </row>
    <row r="124" spans="1:9" x14ac:dyDescent="0.25">
      <c r="A124" s="75" t="s">
        <v>160</v>
      </c>
      <c r="B124" s="17" t="s">
        <v>161</v>
      </c>
      <c r="C124" s="18" t="s">
        <v>25</v>
      </c>
      <c r="D124" s="19">
        <v>80000</v>
      </c>
      <c r="E124" s="7">
        <v>9</v>
      </c>
      <c r="F124" s="7">
        <v>720000</v>
      </c>
      <c r="G124" s="57">
        <f t="shared" ref="G124:G139" si="20">PRODUCT(D124:E124)</f>
        <v>720000</v>
      </c>
      <c r="H124" s="66">
        <f t="shared" ref="H124:H142" si="21">G124/2</f>
        <v>360000</v>
      </c>
      <c r="I124" s="68">
        <f t="shared" ref="I124:I142" si="22">G124*4+F124+H124</f>
        <v>3960000</v>
      </c>
    </row>
    <row r="125" spans="1:9" x14ac:dyDescent="0.25">
      <c r="A125" s="77" t="s">
        <v>162</v>
      </c>
      <c r="B125" s="21" t="s">
        <v>436</v>
      </c>
      <c r="C125" s="18" t="s">
        <v>25</v>
      </c>
      <c r="D125" s="19">
        <v>2000</v>
      </c>
      <c r="E125" s="7">
        <v>9</v>
      </c>
      <c r="F125" s="7">
        <v>18000</v>
      </c>
      <c r="G125" s="57">
        <f t="shared" si="20"/>
        <v>18000</v>
      </c>
      <c r="H125" s="66">
        <f t="shared" si="21"/>
        <v>9000</v>
      </c>
      <c r="I125" s="68">
        <f t="shared" si="22"/>
        <v>99000</v>
      </c>
    </row>
    <row r="126" spans="1:9" x14ac:dyDescent="0.25">
      <c r="A126" s="77" t="s">
        <v>163</v>
      </c>
      <c r="B126" s="21" t="s">
        <v>463</v>
      </c>
      <c r="C126" s="18" t="s">
        <v>25</v>
      </c>
      <c r="D126" s="19">
        <v>500</v>
      </c>
      <c r="E126" s="7">
        <v>14</v>
      </c>
      <c r="F126" s="7">
        <v>7000</v>
      </c>
      <c r="G126" s="57">
        <f t="shared" si="20"/>
        <v>7000</v>
      </c>
      <c r="H126" s="66">
        <f t="shared" si="21"/>
        <v>3500</v>
      </c>
      <c r="I126" s="68">
        <f t="shared" si="22"/>
        <v>38500</v>
      </c>
    </row>
    <row r="127" spans="1:9" x14ac:dyDescent="0.25">
      <c r="A127" s="75" t="s">
        <v>164</v>
      </c>
      <c r="B127" s="38" t="s">
        <v>17</v>
      </c>
      <c r="C127" s="18" t="s">
        <v>25</v>
      </c>
      <c r="D127" s="79">
        <v>0</v>
      </c>
      <c r="E127" s="7">
        <v>0</v>
      </c>
      <c r="F127" s="7">
        <v>0</v>
      </c>
      <c r="G127" s="57">
        <f t="shared" si="20"/>
        <v>0</v>
      </c>
      <c r="H127" s="66">
        <f t="shared" si="21"/>
        <v>0</v>
      </c>
      <c r="I127" s="68">
        <f t="shared" si="22"/>
        <v>0</v>
      </c>
    </row>
    <row r="128" spans="1:9" x14ac:dyDescent="0.25">
      <c r="A128" s="75" t="s">
        <v>166</v>
      </c>
      <c r="B128" s="21" t="s">
        <v>69</v>
      </c>
      <c r="C128" s="18" t="s">
        <v>25</v>
      </c>
      <c r="D128" s="19">
        <v>1</v>
      </c>
      <c r="E128" s="7">
        <v>0</v>
      </c>
      <c r="F128" s="7">
        <v>0</v>
      </c>
      <c r="G128" s="57">
        <f t="shared" si="20"/>
        <v>0</v>
      </c>
      <c r="H128" s="66">
        <f t="shared" si="21"/>
        <v>0</v>
      </c>
      <c r="I128" s="68">
        <f t="shared" si="22"/>
        <v>0</v>
      </c>
    </row>
    <row r="129" spans="1:9" x14ac:dyDescent="0.25">
      <c r="A129" s="75" t="s">
        <v>168</v>
      </c>
      <c r="B129" s="21" t="s">
        <v>165</v>
      </c>
      <c r="C129" s="18" t="s">
        <v>25</v>
      </c>
      <c r="D129" s="19">
        <v>1</v>
      </c>
      <c r="E129" s="7">
        <v>0</v>
      </c>
      <c r="F129" s="7">
        <v>0</v>
      </c>
      <c r="G129" s="57">
        <f t="shared" si="20"/>
        <v>0</v>
      </c>
      <c r="H129" s="66">
        <f t="shared" si="21"/>
        <v>0</v>
      </c>
      <c r="I129" s="68">
        <f t="shared" si="22"/>
        <v>0</v>
      </c>
    </row>
    <row r="130" spans="1:9" x14ac:dyDescent="0.25">
      <c r="A130" s="75" t="s">
        <v>170</v>
      </c>
      <c r="B130" s="37" t="s">
        <v>167</v>
      </c>
      <c r="C130" s="18" t="s">
        <v>25</v>
      </c>
      <c r="D130" s="19">
        <v>1</v>
      </c>
      <c r="E130" s="7">
        <v>0</v>
      </c>
      <c r="F130" s="7">
        <v>0</v>
      </c>
      <c r="G130" s="57">
        <f t="shared" si="20"/>
        <v>0</v>
      </c>
      <c r="H130" s="66">
        <f t="shared" si="21"/>
        <v>0</v>
      </c>
      <c r="I130" s="68">
        <f t="shared" si="22"/>
        <v>0</v>
      </c>
    </row>
    <row r="131" spans="1:9" x14ac:dyDescent="0.25">
      <c r="A131" s="75" t="s">
        <v>172</v>
      </c>
      <c r="B131" s="17" t="s">
        <v>169</v>
      </c>
      <c r="C131" s="18" t="s">
        <v>25</v>
      </c>
      <c r="D131" s="19">
        <v>2</v>
      </c>
      <c r="E131" s="7">
        <v>0</v>
      </c>
      <c r="F131" s="7">
        <v>0</v>
      </c>
      <c r="G131" s="57">
        <f t="shared" si="20"/>
        <v>0</v>
      </c>
      <c r="H131" s="66">
        <f t="shared" si="21"/>
        <v>0</v>
      </c>
      <c r="I131" s="68">
        <f t="shared" si="22"/>
        <v>0</v>
      </c>
    </row>
    <row r="132" spans="1:9" x14ac:dyDescent="0.25">
      <c r="A132" s="75" t="s">
        <v>174</v>
      </c>
      <c r="B132" s="17" t="s">
        <v>171</v>
      </c>
      <c r="C132" s="18" t="s">
        <v>25</v>
      </c>
      <c r="D132" s="19">
        <v>1</v>
      </c>
      <c r="E132" s="7">
        <v>0</v>
      </c>
      <c r="F132" s="7">
        <v>0</v>
      </c>
      <c r="G132" s="57">
        <f t="shared" si="20"/>
        <v>0</v>
      </c>
      <c r="H132" s="66">
        <f t="shared" si="21"/>
        <v>0</v>
      </c>
      <c r="I132" s="68">
        <f t="shared" si="22"/>
        <v>0</v>
      </c>
    </row>
    <row r="133" spans="1:9" ht="25.5" x14ac:dyDescent="0.25">
      <c r="A133" s="75" t="s">
        <v>176</v>
      </c>
      <c r="B133" s="17" t="s">
        <v>173</v>
      </c>
      <c r="C133" s="18" t="s">
        <v>25</v>
      </c>
      <c r="D133" s="19">
        <v>2</v>
      </c>
      <c r="E133" s="7">
        <v>0</v>
      </c>
      <c r="F133" s="7">
        <v>0</v>
      </c>
      <c r="G133" s="57">
        <f t="shared" si="20"/>
        <v>0</v>
      </c>
      <c r="H133" s="66">
        <f t="shared" si="21"/>
        <v>0</v>
      </c>
      <c r="I133" s="68">
        <f t="shared" si="22"/>
        <v>0</v>
      </c>
    </row>
    <row r="134" spans="1:9" x14ac:dyDescent="0.25">
      <c r="A134" s="75" t="s">
        <v>178</v>
      </c>
      <c r="B134" s="17" t="s">
        <v>175</v>
      </c>
      <c r="C134" s="18" t="s">
        <v>25</v>
      </c>
      <c r="D134" s="19">
        <v>1</v>
      </c>
      <c r="E134" s="7">
        <v>3000</v>
      </c>
      <c r="F134" s="7">
        <v>3000</v>
      </c>
      <c r="G134" s="57">
        <f t="shared" si="20"/>
        <v>3000</v>
      </c>
      <c r="H134" s="66">
        <f t="shared" si="21"/>
        <v>1500</v>
      </c>
      <c r="I134" s="68">
        <f t="shared" si="22"/>
        <v>16500</v>
      </c>
    </row>
    <row r="135" spans="1:9" x14ac:dyDescent="0.25">
      <c r="A135" s="75" t="s">
        <v>180</v>
      </c>
      <c r="B135" s="17" t="s">
        <v>177</v>
      </c>
      <c r="C135" s="18" t="s">
        <v>25</v>
      </c>
      <c r="D135" s="19">
        <v>1</v>
      </c>
      <c r="E135" s="7">
        <v>3000</v>
      </c>
      <c r="F135" s="7">
        <v>3000</v>
      </c>
      <c r="G135" s="57">
        <f t="shared" si="20"/>
        <v>3000</v>
      </c>
      <c r="H135" s="66">
        <f t="shared" si="21"/>
        <v>1500</v>
      </c>
      <c r="I135" s="68">
        <f t="shared" si="22"/>
        <v>16500</v>
      </c>
    </row>
    <row r="136" spans="1:9" x14ac:dyDescent="0.25">
      <c r="A136" s="75" t="s">
        <v>182</v>
      </c>
      <c r="B136" s="17" t="s">
        <v>179</v>
      </c>
      <c r="C136" s="18" t="s">
        <v>25</v>
      </c>
      <c r="D136" s="19">
        <v>1</v>
      </c>
      <c r="E136" s="7">
        <v>3000</v>
      </c>
      <c r="F136" s="7">
        <v>3000</v>
      </c>
      <c r="G136" s="57">
        <f t="shared" si="20"/>
        <v>3000</v>
      </c>
      <c r="H136" s="66">
        <f t="shared" si="21"/>
        <v>1500</v>
      </c>
      <c r="I136" s="68">
        <f t="shared" si="22"/>
        <v>16500</v>
      </c>
    </row>
    <row r="137" spans="1:9" x14ac:dyDescent="0.25">
      <c r="A137" s="75" t="s">
        <v>184</v>
      </c>
      <c r="B137" s="17" t="s">
        <v>181</v>
      </c>
      <c r="C137" s="18" t="s">
        <v>25</v>
      </c>
      <c r="D137" s="19">
        <v>1</v>
      </c>
      <c r="E137" s="7">
        <v>3000</v>
      </c>
      <c r="F137" s="7">
        <v>3000</v>
      </c>
      <c r="G137" s="57">
        <f t="shared" si="20"/>
        <v>3000</v>
      </c>
      <c r="H137" s="66">
        <f t="shared" si="21"/>
        <v>1500</v>
      </c>
      <c r="I137" s="68">
        <f t="shared" si="22"/>
        <v>16500</v>
      </c>
    </row>
    <row r="138" spans="1:9" x14ac:dyDescent="0.25">
      <c r="A138" s="75" t="s">
        <v>186</v>
      </c>
      <c r="B138" s="17" t="s">
        <v>183</v>
      </c>
      <c r="C138" s="18" t="s">
        <v>25</v>
      </c>
      <c r="D138" s="19">
        <v>2</v>
      </c>
      <c r="E138" s="7">
        <v>20000</v>
      </c>
      <c r="F138" s="7">
        <v>40000</v>
      </c>
      <c r="G138" s="57">
        <f t="shared" si="20"/>
        <v>40000</v>
      </c>
      <c r="H138" s="66">
        <f t="shared" si="21"/>
        <v>20000</v>
      </c>
      <c r="I138" s="68">
        <f t="shared" si="22"/>
        <v>220000</v>
      </c>
    </row>
    <row r="139" spans="1:9" x14ac:dyDescent="0.25">
      <c r="A139" s="75" t="s">
        <v>187</v>
      </c>
      <c r="B139" s="17" t="s">
        <v>185</v>
      </c>
      <c r="C139" s="18" t="s">
        <v>25</v>
      </c>
      <c r="D139" s="19">
        <v>2</v>
      </c>
      <c r="E139" s="7">
        <v>10000</v>
      </c>
      <c r="F139" s="7">
        <v>20000</v>
      </c>
      <c r="G139" s="57">
        <f t="shared" si="20"/>
        <v>20000</v>
      </c>
      <c r="H139" s="66">
        <f t="shared" si="21"/>
        <v>10000</v>
      </c>
      <c r="I139" s="68">
        <f t="shared" si="22"/>
        <v>110000</v>
      </c>
    </row>
    <row r="140" spans="1:9" x14ac:dyDescent="0.25">
      <c r="A140" s="75" t="s">
        <v>627</v>
      </c>
      <c r="B140" s="17" t="s">
        <v>34</v>
      </c>
      <c r="C140" s="18" t="s">
        <v>25</v>
      </c>
      <c r="D140" s="39">
        <v>3</v>
      </c>
      <c r="E140" s="7">
        <v>8000</v>
      </c>
      <c r="F140">
        <v>24000</v>
      </c>
      <c r="G140" s="57"/>
      <c r="H140" s="66">
        <f t="shared" si="21"/>
        <v>0</v>
      </c>
      <c r="I140" s="68">
        <f t="shared" si="22"/>
        <v>24000</v>
      </c>
    </row>
    <row r="141" spans="1:9" x14ac:dyDescent="0.25">
      <c r="A141" s="75" t="s">
        <v>628</v>
      </c>
      <c r="B141" s="17" t="s">
        <v>35</v>
      </c>
      <c r="C141" s="18" t="s">
        <v>25</v>
      </c>
      <c r="D141" s="39">
        <v>4</v>
      </c>
      <c r="E141" s="7">
        <v>0</v>
      </c>
      <c r="F141" s="7">
        <v>0</v>
      </c>
      <c r="G141" s="57">
        <v>0</v>
      </c>
      <c r="H141" s="66">
        <f t="shared" si="21"/>
        <v>0</v>
      </c>
      <c r="I141" s="68">
        <f t="shared" si="22"/>
        <v>0</v>
      </c>
    </row>
    <row r="142" spans="1:9" s="3" customFormat="1" x14ac:dyDescent="0.25">
      <c r="A142" s="32"/>
      <c r="B142" s="28" t="s">
        <v>188</v>
      </c>
      <c r="C142" s="29"/>
      <c r="D142" s="29"/>
      <c r="E142" s="30"/>
      <c r="F142" s="31">
        <f>SUM(F124:F141)</f>
        <v>841000</v>
      </c>
      <c r="G142" s="59">
        <f>SUM(G124:G141)</f>
        <v>817000</v>
      </c>
      <c r="H142" s="73">
        <f t="shared" si="21"/>
        <v>408500</v>
      </c>
      <c r="I142" s="74">
        <f t="shared" si="22"/>
        <v>4517500</v>
      </c>
    </row>
    <row r="143" spans="1:9" s="3" customFormat="1" x14ac:dyDescent="0.25">
      <c r="A143" s="32"/>
      <c r="B143" s="9" t="s">
        <v>450</v>
      </c>
      <c r="C143" s="32"/>
      <c r="D143" s="32"/>
      <c r="E143" s="40"/>
      <c r="F143" s="40"/>
      <c r="G143" s="61"/>
      <c r="H143" s="69"/>
      <c r="I143" s="40"/>
    </row>
    <row r="144" spans="1:9" ht="25.5" x14ac:dyDescent="0.25">
      <c r="A144" s="33" t="s">
        <v>189</v>
      </c>
      <c r="B144" s="15" t="s">
        <v>190</v>
      </c>
      <c r="C144" s="15"/>
      <c r="D144" s="15"/>
      <c r="E144" s="15"/>
      <c r="F144" s="15"/>
      <c r="G144" s="56"/>
      <c r="H144" s="66"/>
      <c r="I144" s="7"/>
    </row>
    <row r="145" spans="1:14" x14ac:dyDescent="0.25">
      <c r="A145" s="16" t="s">
        <v>191</v>
      </c>
      <c r="B145" s="17" t="s">
        <v>192</v>
      </c>
      <c r="C145" s="18" t="s">
        <v>25</v>
      </c>
      <c r="D145" s="19">
        <v>20</v>
      </c>
      <c r="E145" s="7">
        <v>110</v>
      </c>
      <c r="F145" s="7">
        <v>2200</v>
      </c>
      <c r="G145" s="57">
        <f t="shared" ref="G145:G157" si="23">PRODUCT(D145:E145)</f>
        <v>2200</v>
      </c>
      <c r="H145" s="66">
        <f t="shared" ref="H145:H160" si="24">G145/2</f>
        <v>1100</v>
      </c>
      <c r="I145" s="68">
        <f t="shared" ref="I145:I160" si="25">G145*4+F145+H145</f>
        <v>12100</v>
      </c>
    </row>
    <row r="146" spans="1:14" x14ac:dyDescent="0.25">
      <c r="A146" s="16" t="s">
        <v>193</v>
      </c>
      <c r="B146" s="17" t="s">
        <v>194</v>
      </c>
      <c r="C146" s="18" t="s">
        <v>25</v>
      </c>
      <c r="D146" s="19">
        <v>100</v>
      </c>
      <c r="E146" s="7">
        <v>200</v>
      </c>
      <c r="F146" s="7">
        <v>20000</v>
      </c>
      <c r="G146" s="57">
        <f t="shared" si="23"/>
        <v>20000</v>
      </c>
      <c r="H146" s="66">
        <f t="shared" si="24"/>
        <v>10000</v>
      </c>
      <c r="I146" s="68">
        <f t="shared" si="25"/>
        <v>110000</v>
      </c>
    </row>
    <row r="147" spans="1:14" x14ac:dyDescent="0.25">
      <c r="A147" s="16" t="s">
        <v>195</v>
      </c>
      <c r="B147" s="17" t="s">
        <v>196</v>
      </c>
      <c r="C147" s="18" t="s">
        <v>25</v>
      </c>
      <c r="D147" s="19">
        <v>20</v>
      </c>
      <c r="E147" s="7">
        <v>200</v>
      </c>
      <c r="F147" s="7">
        <v>4000</v>
      </c>
      <c r="G147" s="57">
        <f t="shared" si="23"/>
        <v>4000</v>
      </c>
      <c r="H147" s="66">
        <f t="shared" si="24"/>
        <v>2000</v>
      </c>
      <c r="I147" s="68">
        <f t="shared" si="25"/>
        <v>22000</v>
      </c>
    </row>
    <row r="148" spans="1:14" x14ac:dyDescent="0.25">
      <c r="A148" s="16" t="s">
        <v>197</v>
      </c>
      <c r="B148" s="17" t="s">
        <v>198</v>
      </c>
      <c r="C148" s="18" t="s">
        <v>25</v>
      </c>
      <c r="D148" s="19">
        <v>600</v>
      </c>
      <c r="E148" s="7">
        <v>160</v>
      </c>
      <c r="F148" s="7">
        <v>96000</v>
      </c>
      <c r="G148" s="57">
        <f t="shared" si="23"/>
        <v>96000</v>
      </c>
      <c r="H148" s="66">
        <f t="shared" si="24"/>
        <v>48000</v>
      </c>
      <c r="I148" s="68">
        <f t="shared" si="25"/>
        <v>528000</v>
      </c>
    </row>
    <row r="149" spans="1:14" x14ac:dyDescent="0.25">
      <c r="A149" s="16" t="s">
        <v>199</v>
      </c>
      <c r="B149" s="17" t="s">
        <v>200</v>
      </c>
      <c r="C149" s="18" t="s">
        <v>25</v>
      </c>
      <c r="D149" s="19">
        <v>50</v>
      </c>
      <c r="E149" s="7">
        <v>160</v>
      </c>
      <c r="F149" s="7">
        <v>8000</v>
      </c>
      <c r="G149" s="57">
        <f t="shared" si="23"/>
        <v>8000</v>
      </c>
      <c r="H149" s="66">
        <f t="shared" si="24"/>
        <v>4000</v>
      </c>
      <c r="I149" s="68">
        <f t="shared" si="25"/>
        <v>44000</v>
      </c>
    </row>
    <row r="150" spans="1:14" x14ac:dyDescent="0.25">
      <c r="A150" s="16" t="s">
        <v>201</v>
      </c>
      <c r="B150" s="17" t="s">
        <v>203</v>
      </c>
      <c r="C150" s="18" t="s">
        <v>25</v>
      </c>
      <c r="D150" s="19">
        <v>50</v>
      </c>
      <c r="E150" s="7">
        <v>160</v>
      </c>
      <c r="F150" s="7">
        <v>8000</v>
      </c>
      <c r="G150" s="57">
        <f t="shared" si="23"/>
        <v>8000</v>
      </c>
      <c r="H150" s="66">
        <f t="shared" si="24"/>
        <v>4000</v>
      </c>
      <c r="I150" s="68">
        <f t="shared" si="25"/>
        <v>44000</v>
      </c>
    </row>
    <row r="151" spans="1:14" x14ac:dyDescent="0.25">
      <c r="A151" s="16" t="s">
        <v>202</v>
      </c>
      <c r="B151" s="17" t="s">
        <v>205</v>
      </c>
      <c r="C151" s="18" t="s">
        <v>25</v>
      </c>
      <c r="D151" s="19">
        <v>100</v>
      </c>
      <c r="E151" s="7">
        <v>160</v>
      </c>
      <c r="F151" s="7">
        <v>16000</v>
      </c>
      <c r="G151" s="57">
        <f t="shared" si="23"/>
        <v>16000</v>
      </c>
      <c r="H151" s="66">
        <f t="shared" si="24"/>
        <v>8000</v>
      </c>
      <c r="I151" s="68">
        <f t="shared" si="25"/>
        <v>88000</v>
      </c>
    </row>
    <row r="152" spans="1:14" x14ac:dyDescent="0.25">
      <c r="A152" s="16" t="s">
        <v>204</v>
      </c>
      <c r="B152" s="17" t="s">
        <v>209</v>
      </c>
      <c r="C152" s="18" t="s">
        <v>25</v>
      </c>
      <c r="D152" s="19">
        <v>100</v>
      </c>
      <c r="E152" s="7">
        <v>0</v>
      </c>
      <c r="F152" s="7">
        <v>0</v>
      </c>
      <c r="G152" s="57">
        <f t="shared" si="23"/>
        <v>0</v>
      </c>
      <c r="H152" s="66">
        <f t="shared" si="24"/>
        <v>0</v>
      </c>
      <c r="I152" s="68">
        <f t="shared" si="25"/>
        <v>0</v>
      </c>
      <c r="J152" s="4"/>
      <c r="K152" s="2"/>
      <c r="L152" s="2"/>
      <c r="M152" s="3"/>
      <c r="N152" s="5"/>
    </row>
    <row r="153" spans="1:14" x14ac:dyDescent="0.25">
      <c r="A153" s="16" t="s">
        <v>206</v>
      </c>
      <c r="B153" s="17" t="s">
        <v>211</v>
      </c>
      <c r="C153" s="18" t="s">
        <v>25</v>
      </c>
      <c r="D153" s="19">
        <v>500</v>
      </c>
      <c r="E153" s="7">
        <v>0</v>
      </c>
      <c r="F153" s="7">
        <v>0</v>
      </c>
      <c r="G153" s="57">
        <f t="shared" si="23"/>
        <v>0</v>
      </c>
      <c r="H153" s="66">
        <f t="shared" si="24"/>
        <v>0</v>
      </c>
      <c r="I153" s="68">
        <f t="shared" si="25"/>
        <v>0</v>
      </c>
    </row>
    <row r="154" spans="1:14" x14ac:dyDescent="0.25">
      <c r="A154" s="16" t="s">
        <v>207</v>
      </c>
      <c r="B154" s="17" t="s">
        <v>213</v>
      </c>
      <c r="C154" s="18" t="s">
        <v>25</v>
      </c>
      <c r="D154" s="19">
        <v>100</v>
      </c>
      <c r="E154" s="7">
        <v>0</v>
      </c>
      <c r="F154" s="7">
        <v>0</v>
      </c>
      <c r="G154" s="57">
        <f t="shared" si="23"/>
        <v>0</v>
      </c>
      <c r="H154" s="66">
        <f t="shared" si="24"/>
        <v>0</v>
      </c>
      <c r="I154" s="68">
        <f t="shared" si="25"/>
        <v>0</v>
      </c>
    </row>
    <row r="155" spans="1:14" x14ac:dyDescent="0.25">
      <c r="A155" s="16" t="s">
        <v>208</v>
      </c>
      <c r="B155" s="21" t="s">
        <v>437</v>
      </c>
      <c r="C155" s="18" t="s">
        <v>25</v>
      </c>
      <c r="D155" s="19">
        <v>900</v>
      </c>
      <c r="E155" s="7">
        <v>0</v>
      </c>
      <c r="F155" s="7">
        <v>0</v>
      </c>
      <c r="G155" s="57">
        <f t="shared" si="23"/>
        <v>0</v>
      </c>
      <c r="H155" s="66">
        <f t="shared" si="24"/>
        <v>0</v>
      </c>
      <c r="I155" s="68">
        <f t="shared" si="25"/>
        <v>0</v>
      </c>
    </row>
    <row r="156" spans="1:14" x14ac:dyDescent="0.25">
      <c r="A156" s="16" t="s">
        <v>210</v>
      </c>
      <c r="B156" s="17" t="s">
        <v>216</v>
      </c>
      <c r="C156" s="18" t="s">
        <v>25</v>
      </c>
      <c r="D156" s="19">
        <v>3</v>
      </c>
      <c r="E156" s="7">
        <v>0</v>
      </c>
      <c r="F156" s="7">
        <v>0</v>
      </c>
      <c r="G156" s="57">
        <f t="shared" si="23"/>
        <v>0</v>
      </c>
      <c r="H156" s="66">
        <f t="shared" si="24"/>
        <v>0</v>
      </c>
      <c r="I156" s="68">
        <f t="shared" si="25"/>
        <v>0</v>
      </c>
    </row>
    <row r="157" spans="1:14" x14ac:dyDescent="0.25">
      <c r="A157" s="16" t="s">
        <v>212</v>
      </c>
      <c r="B157" s="17" t="s">
        <v>217</v>
      </c>
      <c r="C157" s="18" t="s">
        <v>25</v>
      </c>
      <c r="D157" s="19">
        <v>3</v>
      </c>
      <c r="E157" s="7">
        <v>15000</v>
      </c>
      <c r="F157" s="7">
        <v>45000</v>
      </c>
      <c r="G157" s="57">
        <f t="shared" si="23"/>
        <v>45000</v>
      </c>
      <c r="H157" s="66">
        <f t="shared" si="24"/>
        <v>22500</v>
      </c>
      <c r="I157" s="68">
        <f t="shared" si="25"/>
        <v>247500</v>
      </c>
    </row>
    <row r="158" spans="1:14" x14ac:dyDescent="0.25">
      <c r="A158" s="16" t="s">
        <v>214</v>
      </c>
      <c r="B158" s="21" t="s">
        <v>34</v>
      </c>
      <c r="C158" s="18" t="s">
        <v>25</v>
      </c>
      <c r="D158" s="19">
        <v>3</v>
      </c>
      <c r="E158" s="7">
        <v>7000</v>
      </c>
      <c r="F158">
        <v>21000</v>
      </c>
      <c r="G158" s="57"/>
      <c r="H158" s="66">
        <f t="shared" si="24"/>
        <v>0</v>
      </c>
      <c r="I158" s="68">
        <f t="shared" si="25"/>
        <v>21000</v>
      </c>
    </row>
    <row r="159" spans="1:14" x14ac:dyDescent="0.25">
      <c r="A159" s="16" t="s">
        <v>215</v>
      </c>
      <c r="B159" s="17" t="s">
        <v>35</v>
      </c>
      <c r="C159" s="18" t="s">
        <v>25</v>
      </c>
      <c r="D159" s="19">
        <v>1</v>
      </c>
      <c r="E159" s="7">
        <v>0</v>
      </c>
      <c r="F159" s="7">
        <v>0</v>
      </c>
      <c r="G159" s="57">
        <f>PRODUCT(D159:E159)</f>
        <v>0</v>
      </c>
      <c r="H159" s="66">
        <f t="shared" si="24"/>
        <v>0</v>
      </c>
      <c r="I159" s="68">
        <f t="shared" si="25"/>
        <v>0</v>
      </c>
    </row>
    <row r="160" spans="1:14" s="3" customFormat="1" x14ac:dyDescent="0.25">
      <c r="A160" s="32"/>
      <c r="B160" s="28" t="s">
        <v>218</v>
      </c>
      <c r="C160" s="29"/>
      <c r="D160" s="29"/>
      <c r="E160" s="30"/>
      <c r="F160" s="31">
        <f>SUM(F145:F159)</f>
        <v>220200</v>
      </c>
      <c r="G160" s="59">
        <f>SUM(G145:G159)</f>
        <v>199200</v>
      </c>
      <c r="H160" s="73">
        <f t="shared" si="24"/>
        <v>99600</v>
      </c>
      <c r="I160" s="74">
        <f t="shared" si="25"/>
        <v>1116600</v>
      </c>
    </row>
    <row r="161" spans="1:9" s="3" customFormat="1" x14ac:dyDescent="0.25">
      <c r="A161" s="32"/>
      <c r="B161" s="9" t="s">
        <v>451</v>
      </c>
      <c r="C161" s="32"/>
      <c r="D161" s="32"/>
      <c r="E161" s="40"/>
      <c r="F161" s="40"/>
      <c r="G161" s="61"/>
      <c r="H161" s="69"/>
      <c r="I161" s="40"/>
    </row>
    <row r="162" spans="1:9" ht="25.5" x14ac:dyDescent="0.25">
      <c r="A162" s="42" t="s">
        <v>219</v>
      </c>
      <c r="B162" s="15" t="s">
        <v>220</v>
      </c>
      <c r="C162" s="15"/>
      <c r="D162" s="15"/>
      <c r="E162" s="15"/>
      <c r="F162" s="15"/>
      <c r="G162" s="56"/>
      <c r="H162" s="66"/>
      <c r="I162" s="7"/>
    </row>
    <row r="163" spans="1:9" x14ac:dyDescent="0.25">
      <c r="A163" s="16" t="s">
        <v>221</v>
      </c>
      <c r="B163" s="17" t="s">
        <v>222</v>
      </c>
      <c r="C163" s="18" t="s">
        <v>25</v>
      </c>
      <c r="D163" s="19">
        <v>1</v>
      </c>
      <c r="E163" s="7">
        <v>0</v>
      </c>
      <c r="F163" s="7">
        <v>0</v>
      </c>
      <c r="G163" s="57">
        <f>PRODUCT(D163:E163)</f>
        <v>0</v>
      </c>
      <c r="H163" s="66">
        <f t="shared" ref="H163:H172" si="26">G163/2</f>
        <v>0</v>
      </c>
      <c r="I163" s="68">
        <f t="shared" ref="I163:I172" si="27">G163*4+F163+H163</f>
        <v>0</v>
      </c>
    </row>
    <row r="164" spans="1:9" x14ac:dyDescent="0.25">
      <c r="A164" s="16" t="s">
        <v>223</v>
      </c>
      <c r="B164" s="17" t="s">
        <v>224</v>
      </c>
      <c r="C164" s="18" t="s">
        <v>25</v>
      </c>
      <c r="D164" s="19">
        <v>500</v>
      </c>
      <c r="E164" s="7">
        <v>200</v>
      </c>
      <c r="F164" s="7">
        <v>100000</v>
      </c>
      <c r="G164" s="57">
        <f>PRODUCT(D164:E164)</f>
        <v>100000</v>
      </c>
      <c r="H164" s="66">
        <f t="shared" si="26"/>
        <v>50000</v>
      </c>
      <c r="I164" s="68">
        <f t="shared" si="27"/>
        <v>550000</v>
      </c>
    </row>
    <row r="165" spans="1:9" x14ac:dyDescent="0.25">
      <c r="A165" s="16" t="s">
        <v>225</v>
      </c>
      <c r="B165" s="17" t="s">
        <v>577</v>
      </c>
      <c r="C165" s="18" t="s">
        <v>25</v>
      </c>
      <c r="D165" s="19">
        <v>50</v>
      </c>
      <c r="E165" s="7">
        <v>200</v>
      </c>
      <c r="F165" s="7">
        <v>10000</v>
      </c>
      <c r="G165" s="57">
        <v>10000</v>
      </c>
      <c r="H165" s="66">
        <f t="shared" si="26"/>
        <v>5000</v>
      </c>
      <c r="I165" s="68">
        <f t="shared" si="27"/>
        <v>55000</v>
      </c>
    </row>
    <row r="166" spans="1:9" x14ac:dyDescent="0.25">
      <c r="A166" s="16" t="s">
        <v>227</v>
      </c>
      <c r="B166" s="17" t="s">
        <v>226</v>
      </c>
      <c r="C166" s="18" t="s">
        <v>25</v>
      </c>
      <c r="D166" s="19">
        <v>50</v>
      </c>
      <c r="E166" s="7">
        <v>250</v>
      </c>
      <c r="F166" s="7">
        <v>12500</v>
      </c>
      <c r="G166" s="57">
        <f>PRODUCT(D166:E166)</f>
        <v>12500</v>
      </c>
      <c r="H166" s="66">
        <f t="shared" si="26"/>
        <v>6250</v>
      </c>
      <c r="I166" s="68">
        <f t="shared" si="27"/>
        <v>68750</v>
      </c>
    </row>
    <row r="167" spans="1:9" x14ac:dyDescent="0.25">
      <c r="A167" s="16" t="s">
        <v>578</v>
      </c>
      <c r="B167" s="17" t="s">
        <v>228</v>
      </c>
      <c r="C167" s="18" t="s">
        <v>25</v>
      </c>
      <c r="D167" s="19">
        <v>20</v>
      </c>
      <c r="E167" s="7">
        <v>250</v>
      </c>
      <c r="F167" s="7">
        <v>5000</v>
      </c>
      <c r="G167" s="57">
        <f>PRODUCT(D167:E167)</f>
        <v>5000</v>
      </c>
      <c r="H167" s="66">
        <f t="shared" si="26"/>
        <v>2500</v>
      </c>
      <c r="I167" s="68">
        <f t="shared" si="27"/>
        <v>27500</v>
      </c>
    </row>
    <row r="168" spans="1:9" x14ac:dyDescent="0.25">
      <c r="A168" s="16" t="s">
        <v>229</v>
      </c>
      <c r="B168" s="21" t="s">
        <v>437</v>
      </c>
      <c r="C168" s="18" t="s">
        <v>25</v>
      </c>
      <c r="D168" s="19">
        <v>600</v>
      </c>
      <c r="E168" s="7">
        <v>0</v>
      </c>
      <c r="F168" s="7">
        <v>0</v>
      </c>
      <c r="G168" s="57">
        <f>PRODUCT(D168:E168)</f>
        <v>0</v>
      </c>
      <c r="H168" s="66">
        <f t="shared" si="26"/>
        <v>0</v>
      </c>
      <c r="I168" s="68">
        <f t="shared" si="27"/>
        <v>0</v>
      </c>
    </row>
    <row r="169" spans="1:9" x14ac:dyDescent="0.25">
      <c r="A169" s="16" t="s">
        <v>230</v>
      </c>
      <c r="B169" s="17" t="s">
        <v>217</v>
      </c>
      <c r="C169" s="18" t="s">
        <v>25</v>
      </c>
      <c r="D169" s="19">
        <v>1</v>
      </c>
      <c r="E169" s="7">
        <v>15000</v>
      </c>
      <c r="F169" s="7">
        <v>15000</v>
      </c>
      <c r="G169" s="57">
        <f>PRODUCT(D169:E169)</f>
        <v>15000</v>
      </c>
      <c r="H169" s="66">
        <f t="shared" si="26"/>
        <v>7500</v>
      </c>
      <c r="I169" s="68">
        <f t="shared" si="27"/>
        <v>82500</v>
      </c>
    </row>
    <row r="170" spans="1:9" x14ac:dyDescent="0.25">
      <c r="A170" s="16" t="s">
        <v>231</v>
      </c>
      <c r="B170" s="21" t="s">
        <v>34</v>
      </c>
      <c r="C170" s="18" t="s">
        <v>25</v>
      </c>
      <c r="D170" s="19">
        <v>1</v>
      </c>
      <c r="E170" s="7">
        <v>7000</v>
      </c>
      <c r="F170">
        <v>7000</v>
      </c>
      <c r="G170" s="57"/>
      <c r="H170" s="66">
        <f t="shared" si="26"/>
        <v>0</v>
      </c>
      <c r="I170" s="68">
        <f t="shared" si="27"/>
        <v>7000</v>
      </c>
    </row>
    <row r="171" spans="1:9" x14ac:dyDescent="0.25">
      <c r="A171" s="16" t="s">
        <v>579</v>
      </c>
      <c r="B171" s="17" t="s">
        <v>35</v>
      </c>
      <c r="C171" s="18" t="s">
        <v>25</v>
      </c>
      <c r="D171" s="19">
        <v>1</v>
      </c>
      <c r="E171" s="7">
        <v>0</v>
      </c>
      <c r="F171" s="7">
        <v>0</v>
      </c>
      <c r="G171" s="57">
        <f>PRODUCT(D171:E171)</f>
        <v>0</v>
      </c>
      <c r="H171" s="66">
        <f t="shared" si="26"/>
        <v>0</v>
      </c>
      <c r="I171" s="68">
        <f t="shared" si="27"/>
        <v>0</v>
      </c>
    </row>
    <row r="172" spans="1:9" s="3" customFormat="1" x14ac:dyDescent="0.25">
      <c r="A172" s="32"/>
      <c r="B172" s="28" t="s">
        <v>232</v>
      </c>
      <c r="C172" s="29"/>
      <c r="D172" s="29"/>
      <c r="E172" s="30"/>
      <c r="F172" s="31">
        <f>SUM(F162:F171)</f>
        <v>149500</v>
      </c>
      <c r="G172" s="59">
        <f>SUM(G162:G171)</f>
        <v>142500</v>
      </c>
      <c r="H172" s="73">
        <f t="shared" si="26"/>
        <v>71250</v>
      </c>
      <c r="I172" s="74">
        <f t="shared" si="27"/>
        <v>790750</v>
      </c>
    </row>
    <row r="173" spans="1:9" s="3" customFormat="1" x14ac:dyDescent="0.25">
      <c r="A173" s="32"/>
      <c r="B173" s="9" t="s">
        <v>452</v>
      </c>
      <c r="C173" s="32"/>
      <c r="D173" s="32"/>
      <c r="E173" s="40"/>
      <c r="F173" s="40"/>
      <c r="G173" s="61"/>
      <c r="H173" s="69"/>
      <c r="I173" s="40"/>
    </row>
    <row r="174" spans="1:9" ht="25.5" x14ac:dyDescent="0.25">
      <c r="A174" s="42" t="s">
        <v>233</v>
      </c>
      <c r="B174" s="15" t="s">
        <v>234</v>
      </c>
      <c r="C174" s="15"/>
      <c r="D174" s="15"/>
      <c r="E174" s="15"/>
      <c r="F174" s="15"/>
      <c r="G174" s="56"/>
      <c r="H174" s="66"/>
      <c r="I174" s="7"/>
    </row>
    <row r="175" spans="1:9" x14ac:dyDescent="0.25">
      <c r="A175" s="16" t="s">
        <v>235</v>
      </c>
      <c r="B175" s="17" t="s">
        <v>236</v>
      </c>
      <c r="C175" s="18" t="s">
        <v>25</v>
      </c>
      <c r="D175" s="19">
        <v>1</v>
      </c>
      <c r="E175" s="7">
        <v>0</v>
      </c>
      <c r="F175" s="7">
        <v>0</v>
      </c>
      <c r="G175" s="57">
        <f t="shared" ref="G175:G185" si="28">PRODUCT(D175:E175)</f>
        <v>0</v>
      </c>
      <c r="H175" s="66">
        <f t="shared" ref="H175:H188" si="29">G175/2</f>
        <v>0</v>
      </c>
      <c r="I175" s="68">
        <f t="shared" ref="I175:I188" si="30">G175*4+F175+H175</f>
        <v>0</v>
      </c>
    </row>
    <row r="176" spans="1:9" x14ac:dyDescent="0.25">
      <c r="A176" s="16" t="s">
        <v>237</v>
      </c>
      <c r="B176" s="17" t="s">
        <v>238</v>
      </c>
      <c r="C176" s="18" t="s">
        <v>25</v>
      </c>
      <c r="D176" s="19">
        <v>1</v>
      </c>
      <c r="E176" s="7">
        <v>0</v>
      </c>
      <c r="F176" s="7">
        <v>0</v>
      </c>
      <c r="G176" s="57">
        <f t="shared" si="28"/>
        <v>0</v>
      </c>
      <c r="H176" s="66">
        <f t="shared" si="29"/>
        <v>0</v>
      </c>
      <c r="I176" s="68">
        <f t="shared" si="30"/>
        <v>0</v>
      </c>
    </row>
    <row r="177" spans="1:9" x14ac:dyDescent="0.25">
      <c r="A177" s="16" t="s">
        <v>239</v>
      </c>
      <c r="B177" s="17" t="s">
        <v>242</v>
      </c>
      <c r="C177" s="18" t="s">
        <v>25</v>
      </c>
      <c r="D177" s="19">
        <v>50</v>
      </c>
      <c r="E177" s="7">
        <v>200</v>
      </c>
      <c r="F177" s="7">
        <v>10000</v>
      </c>
      <c r="G177" s="57">
        <f t="shared" si="28"/>
        <v>10000</v>
      </c>
      <c r="H177" s="66">
        <f t="shared" si="29"/>
        <v>5000</v>
      </c>
      <c r="I177" s="68">
        <f t="shared" si="30"/>
        <v>55000</v>
      </c>
    </row>
    <row r="178" spans="1:9" x14ac:dyDescent="0.25">
      <c r="A178" s="16" t="s">
        <v>240</v>
      </c>
      <c r="B178" s="17" t="s">
        <v>246</v>
      </c>
      <c r="C178" s="18" t="s">
        <v>25</v>
      </c>
      <c r="D178" s="19">
        <v>200</v>
      </c>
      <c r="E178" s="7">
        <v>50</v>
      </c>
      <c r="F178" s="7">
        <v>10000</v>
      </c>
      <c r="G178" s="57">
        <f t="shared" si="28"/>
        <v>10000</v>
      </c>
      <c r="H178" s="66">
        <f t="shared" si="29"/>
        <v>5000</v>
      </c>
      <c r="I178" s="68">
        <f t="shared" si="30"/>
        <v>55000</v>
      </c>
    </row>
    <row r="179" spans="1:9" ht="25.5" x14ac:dyDescent="0.25">
      <c r="A179" s="16" t="s">
        <v>241</v>
      </c>
      <c r="B179" s="17" t="s">
        <v>248</v>
      </c>
      <c r="C179" s="18" t="s">
        <v>25</v>
      </c>
      <c r="D179" s="19">
        <v>20</v>
      </c>
      <c r="E179" s="7">
        <v>250</v>
      </c>
      <c r="F179" s="7">
        <v>5000</v>
      </c>
      <c r="G179" s="57">
        <f t="shared" si="28"/>
        <v>5000</v>
      </c>
      <c r="H179" s="66">
        <f t="shared" si="29"/>
        <v>2500</v>
      </c>
      <c r="I179" s="68">
        <f t="shared" si="30"/>
        <v>27500</v>
      </c>
    </row>
    <row r="180" spans="1:9" ht="25.5" x14ac:dyDescent="0.25">
      <c r="A180" s="16" t="s">
        <v>243</v>
      </c>
      <c r="B180" s="17" t="s">
        <v>251</v>
      </c>
      <c r="C180" s="18" t="s">
        <v>25</v>
      </c>
      <c r="D180" s="19">
        <v>20</v>
      </c>
      <c r="E180" s="7">
        <v>250</v>
      </c>
      <c r="F180" s="7">
        <v>5000</v>
      </c>
      <c r="G180" s="57">
        <f t="shared" si="28"/>
        <v>5000</v>
      </c>
      <c r="H180" s="66">
        <f t="shared" si="29"/>
        <v>2500</v>
      </c>
      <c r="I180" s="68">
        <f t="shared" si="30"/>
        <v>27500</v>
      </c>
    </row>
    <row r="181" spans="1:9" x14ac:dyDescent="0.25">
      <c r="A181" s="16" t="s">
        <v>244</v>
      </c>
      <c r="B181" s="17" t="s">
        <v>253</v>
      </c>
      <c r="C181" s="18" t="s">
        <v>25</v>
      </c>
      <c r="D181" s="19">
        <v>10</v>
      </c>
      <c r="E181" s="7">
        <v>1200</v>
      </c>
      <c r="F181" s="7">
        <v>12000</v>
      </c>
      <c r="G181" s="57">
        <f t="shared" si="28"/>
        <v>12000</v>
      </c>
      <c r="H181" s="66">
        <f t="shared" si="29"/>
        <v>6000</v>
      </c>
      <c r="I181" s="68">
        <f t="shared" si="30"/>
        <v>66000</v>
      </c>
    </row>
    <row r="182" spans="1:9" x14ac:dyDescent="0.25">
      <c r="A182" s="16" t="s">
        <v>245</v>
      </c>
      <c r="B182" s="21" t="s">
        <v>437</v>
      </c>
      <c r="C182" s="18" t="s">
        <v>25</v>
      </c>
      <c r="D182" s="19">
        <v>600</v>
      </c>
      <c r="E182" s="7">
        <v>0</v>
      </c>
      <c r="F182" s="7">
        <v>0</v>
      </c>
      <c r="G182" s="57">
        <f t="shared" si="28"/>
        <v>0</v>
      </c>
      <c r="H182" s="66">
        <f t="shared" si="29"/>
        <v>0</v>
      </c>
      <c r="I182" s="68">
        <f t="shared" si="30"/>
        <v>0</v>
      </c>
    </row>
    <row r="183" spans="1:9" x14ac:dyDescent="0.25">
      <c r="A183" s="16" t="s">
        <v>247</v>
      </c>
      <c r="B183" s="17" t="s">
        <v>255</v>
      </c>
      <c r="C183" s="18" t="s">
        <v>25</v>
      </c>
      <c r="D183" s="19">
        <v>600</v>
      </c>
      <c r="E183" s="7">
        <v>0</v>
      </c>
      <c r="F183" s="7">
        <v>0</v>
      </c>
      <c r="G183" s="57">
        <f t="shared" si="28"/>
        <v>0</v>
      </c>
      <c r="H183" s="66">
        <f t="shared" si="29"/>
        <v>0</v>
      </c>
      <c r="I183" s="68">
        <f t="shared" si="30"/>
        <v>0</v>
      </c>
    </row>
    <row r="184" spans="1:9" x14ac:dyDescent="0.25">
      <c r="A184" s="16" t="s">
        <v>249</v>
      </c>
      <c r="B184" s="17" t="s">
        <v>256</v>
      </c>
      <c r="C184" s="18" t="s">
        <v>25</v>
      </c>
      <c r="D184" s="19">
        <v>1</v>
      </c>
      <c r="E184" s="7">
        <v>20000</v>
      </c>
      <c r="F184" s="7">
        <v>20000</v>
      </c>
      <c r="G184" s="57">
        <f t="shared" si="28"/>
        <v>20000</v>
      </c>
      <c r="H184" s="66">
        <f t="shared" si="29"/>
        <v>10000</v>
      </c>
      <c r="I184" s="68">
        <f t="shared" si="30"/>
        <v>110000</v>
      </c>
    </row>
    <row r="185" spans="1:9" x14ac:dyDescent="0.25">
      <c r="A185" s="16" t="s">
        <v>250</v>
      </c>
      <c r="B185" s="17" t="s">
        <v>257</v>
      </c>
      <c r="C185" s="18" t="s">
        <v>25</v>
      </c>
      <c r="D185" s="19">
        <v>1</v>
      </c>
      <c r="E185" s="7">
        <v>20000</v>
      </c>
      <c r="F185" s="7">
        <v>20000</v>
      </c>
      <c r="G185" s="57">
        <f t="shared" si="28"/>
        <v>20000</v>
      </c>
      <c r="H185" s="66">
        <f t="shared" si="29"/>
        <v>10000</v>
      </c>
      <c r="I185" s="68">
        <f t="shared" si="30"/>
        <v>110000</v>
      </c>
    </row>
    <row r="186" spans="1:9" x14ac:dyDescent="0.25">
      <c r="A186" s="16" t="s">
        <v>252</v>
      </c>
      <c r="B186" s="21" t="s">
        <v>258</v>
      </c>
      <c r="C186" s="18" t="s">
        <v>25</v>
      </c>
      <c r="D186" s="19">
        <v>2</v>
      </c>
      <c r="E186" s="7">
        <v>7000</v>
      </c>
      <c r="F186">
        <v>14000</v>
      </c>
      <c r="G186" s="57"/>
      <c r="H186" s="66">
        <f t="shared" si="29"/>
        <v>0</v>
      </c>
      <c r="I186" s="68">
        <f t="shared" si="30"/>
        <v>14000</v>
      </c>
    </row>
    <row r="187" spans="1:9" x14ac:dyDescent="0.25">
      <c r="A187" s="16" t="s">
        <v>254</v>
      </c>
      <c r="B187" s="17" t="s">
        <v>35</v>
      </c>
      <c r="C187" s="18" t="s">
        <v>25</v>
      </c>
      <c r="D187" s="19">
        <v>2</v>
      </c>
      <c r="E187" s="7">
        <v>0</v>
      </c>
      <c r="F187" s="7">
        <v>0</v>
      </c>
      <c r="G187" s="57">
        <f>PRODUCT(D187:E187)</f>
        <v>0</v>
      </c>
      <c r="H187" s="66">
        <f t="shared" si="29"/>
        <v>0</v>
      </c>
      <c r="I187" s="68">
        <f t="shared" si="30"/>
        <v>0</v>
      </c>
    </row>
    <row r="188" spans="1:9" s="3" customFormat="1" x14ac:dyDescent="0.25">
      <c r="A188" s="32"/>
      <c r="B188" s="28" t="s">
        <v>259</v>
      </c>
      <c r="C188" s="29"/>
      <c r="D188" s="29"/>
      <c r="E188" s="30"/>
      <c r="F188" s="31">
        <f>SUM(F175:F187)</f>
        <v>96000</v>
      </c>
      <c r="G188" s="59">
        <f>SUM(G175:G187)</f>
        <v>82000</v>
      </c>
      <c r="H188" s="73">
        <f t="shared" si="29"/>
        <v>41000</v>
      </c>
      <c r="I188" s="74">
        <f t="shared" si="30"/>
        <v>465000</v>
      </c>
    </row>
    <row r="189" spans="1:9" s="3" customFormat="1" x14ac:dyDescent="0.25">
      <c r="A189" s="32"/>
      <c r="B189" s="9" t="s">
        <v>453</v>
      </c>
      <c r="C189" s="32"/>
      <c r="D189" s="32"/>
      <c r="E189" s="40"/>
      <c r="F189" s="40"/>
      <c r="G189" s="61"/>
      <c r="H189" s="69"/>
      <c r="I189" s="40"/>
    </row>
    <row r="190" spans="1:9" ht="51" x14ac:dyDescent="0.25">
      <c r="A190" s="42" t="s">
        <v>260</v>
      </c>
      <c r="B190" s="15" t="s">
        <v>261</v>
      </c>
      <c r="C190" s="15"/>
      <c r="D190" s="15"/>
      <c r="E190" s="15"/>
      <c r="F190" s="15"/>
      <c r="G190" s="56"/>
      <c r="H190" s="66"/>
      <c r="I190" s="7"/>
    </row>
    <row r="191" spans="1:9" x14ac:dyDescent="0.25">
      <c r="A191" s="16" t="s">
        <v>262</v>
      </c>
      <c r="B191" s="17" t="s">
        <v>263</v>
      </c>
      <c r="C191" s="18" t="s">
        <v>25</v>
      </c>
      <c r="D191" s="19">
        <v>1</v>
      </c>
      <c r="E191" s="7">
        <v>0</v>
      </c>
      <c r="F191" s="7">
        <v>0</v>
      </c>
      <c r="G191" s="57">
        <f t="shared" ref="G191:G199" si="31">PRODUCT(D191:E191)</f>
        <v>0</v>
      </c>
      <c r="H191" s="66">
        <f t="shared" ref="H191:H203" si="32">G191/2</f>
        <v>0</v>
      </c>
      <c r="I191" s="68">
        <f t="shared" ref="I191:I204" si="33">G191*4+F191+H191</f>
        <v>0</v>
      </c>
    </row>
    <row r="192" spans="1:9" x14ac:dyDescent="0.25">
      <c r="A192" s="16" t="s">
        <v>264</v>
      </c>
      <c r="B192" s="17" t="s">
        <v>265</v>
      </c>
      <c r="C192" s="18" t="s">
        <v>25</v>
      </c>
      <c r="D192" s="19">
        <v>5000</v>
      </c>
      <c r="E192" s="7">
        <v>90</v>
      </c>
      <c r="F192" s="7">
        <v>450000</v>
      </c>
      <c r="G192" s="57">
        <f t="shared" si="31"/>
        <v>450000</v>
      </c>
      <c r="H192" s="66">
        <f t="shared" si="32"/>
        <v>225000</v>
      </c>
      <c r="I192" s="68">
        <f t="shared" si="33"/>
        <v>2475000</v>
      </c>
    </row>
    <row r="193" spans="1:9" x14ac:dyDescent="0.25">
      <c r="A193" s="16" t="s">
        <v>266</v>
      </c>
      <c r="B193" s="17" t="s">
        <v>213</v>
      </c>
      <c r="C193" s="18" t="s">
        <v>25</v>
      </c>
      <c r="D193" s="19">
        <v>5000</v>
      </c>
      <c r="E193" s="7">
        <v>0</v>
      </c>
      <c r="F193" s="7">
        <v>0</v>
      </c>
      <c r="G193" s="57">
        <f t="shared" si="31"/>
        <v>0</v>
      </c>
      <c r="H193" s="66">
        <f t="shared" si="32"/>
        <v>0</v>
      </c>
      <c r="I193" s="68">
        <f t="shared" si="33"/>
        <v>0</v>
      </c>
    </row>
    <row r="194" spans="1:9" x14ac:dyDescent="0.25">
      <c r="A194" s="16" t="s">
        <v>267</v>
      </c>
      <c r="B194" s="17" t="s">
        <v>149</v>
      </c>
      <c r="C194" s="18" t="s">
        <v>25</v>
      </c>
      <c r="D194" s="19">
        <v>3</v>
      </c>
      <c r="E194" s="7">
        <v>0</v>
      </c>
      <c r="F194" s="7">
        <v>0</v>
      </c>
      <c r="G194" s="57">
        <f t="shared" si="31"/>
        <v>0</v>
      </c>
      <c r="H194" s="66">
        <f t="shared" si="32"/>
        <v>0</v>
      </c>
      <c r="I194" s="68">
        <f t="shared" si="33"/>
        <v>0</v>
      </c>
    </row>
    <row r="195" spans="1:9" x14ac:dyDescent="0.25">
      <c r="A195" s="16" t="s">
        <v>268</v>
      </c>
      <c r="B195" s="17" t="s">
        <v>271</v>
      </c>
      <c r="C195" s="18" t="s">
        <v>25</v>
      </c>
      <c r="D195" s="19">
        <v>500</v>
      </c>
      <c r="E195" s="7">
        <v>25</v>
      </c>
      <c r="F195" s="7">
        <v>12500</v>
      </c>
      <c r="G195" s="57">
        <f t="shared" si="31"/>
        <v>12500</v>
      </c>
      <c r="H195" s="66">
        <f t="shared" si="32"/>
        <v>6250</v>
      </c>
      <c r="I195" s="68">
        <f t="shared" si="33"/>
        <v>68750</v>
      </c>
    </row>
    <row r="196" spans="1:9" x14ac:dyDescent="0.25">
      <c r="A196" s="16" t="s">
        <v>269</v>
      </c>
      <c r="B196" s="17" t="s">
        <v>273</v>
      </c>
      <c r="C196" s="18" t="s">
        <v>25</v>
      </c>
      <c r="D196" s="19">
        <v>3</v>
      </c>
      <c r="E196" s="7">
        <v>0</v>
      </c>
      <c r="F196" s="7">
        <v>0</v>
      </c>
      <c r="G196" s="57">
        <f t="shared" si="31"/>
        <v>0</v>
      </c>
      <c r="H196" s="66">
        <f t="shared" si="32"/>
        <v>0</v>
      </c>
      <c r="I196" s="68">
        <f t="shared" si="33"/>
        <v>0</v>
      </c>
    </row>
    <row r="197" spans="1:9" x14ac:dyDescent="0.25">
      <c r="A197" s="16" t="s">
        <v>270</v>
      </c>
      <c r="B197" s="17" t="s">
        <v>275</v>
      </c>
      <c r="C197" s="18" t="s">
        <v>25</v>
      </c>
      <c r="D197" s="19">
        <v>3</v>
      </c>
      <c r="E197" s="7">
        <v>0</v>
      </c>
      <c r="F197" s="7">
        <v>0</v>
      </c>
      <c r="G197" s="57">
        <f t="shared" si="31"/>
        <v>0</v>
      </c>
      <c r="H197" s="66">
        <f t="shared" si="32"/>
        <v>0</v>
      </c>
      <c r="I197" s="68">
        <f t="shared" si="33"/>
        <v>0</v>
      </c>
    </row>
    <row r="198" spans="1:9" x14ac:dyDescent="0.25">
      <c r="A198" s="16" t="s">
        <v>272</v>
      </c>
      <c r="B198" s="17" t="s">
        <v>277</v>
      </c>
      <c r="C198" s="18" t="s">
        <v>25</v>
      </c>
      <c r="D198" s="19">
        <v>1</v>
      </c>
      <c r="E198" s="7">
        <v>35000</v>
      </c>
      <c r="F198" s="7">
        <v>35000</v>
      </c>
      <c r="G198" s="57">
        <f t="shared" si="31"/>
        <v>35000</v>
      </c>
      <c r="H198" s="66">
        <f t="shared" si="32"/>
        <v>17500</v>
      </c>
      <c r="I198" s="68">
        <f t="shared" si="33"/>
        <v>192500</v>
      </c>
    </row>
    <row r="199" spans="1:9" x14ac:dyDescent="0.25">
      <c r="A199" s="16" t="s">
        <v>274</v>
      </c>
      <c r="B199" s="17" t="s">
        <v>280</v>
      </c>
      <c r="C199" s="18" t="s">
        <v>25</v>
      </c>
      <c r="D199" s="19">
        <v>3</v>
      </c>
      <c r="E199" s="7">
        <v>1000</v>
      </c>
      <c r="F199" s="7">
        <v>3000</v>
      </c>
      <c r="G199" s="57">
        <f t="shared" si="31"/>
        <v>3000</v>
      </c>
      <c r="H199" s="66">
        <f t="shared" si="32"/>
        <v>1500</v>
      </c>
      <c r="I199" s="68">
        <f t="shared" si="33"/>
        <v>16500</v>
      </c>
    </row>
    <row r="200" spans="1:9" x14ac:dyDescent="0.25">
      <c r="A200" s="16" t="s">
        <v>276</v>
      </c>
      <c r="B200" s="17" t="s">
        <v>282</v>
      </c>
      <c r="C200" s="18" t="s">
        <v>25</v>
      </c>
      <c r="D200" s="19">
        <v>1</v>
      </c>
      <c r="E200" s="7">
        <v>7000</v>
      </c>
      <c r="F200">
        <v>7000</v>
      </c>
      <c r="G200" s="57"/>
      <c r="H200" s="66">
        <f t="shared" si="32"/>
        <v>0</v>
      </c>
      <c r="I200" s="68">
        <f t="shared" si="33"/>
        <v>7000</v>
      </c>
    </row>
    <row r="201" spans="1:9" x14ac:dyDescent="0.25">
      <c r="A201" s="16" t="s">
        <v>278</v>
      </c>
      <c r="B201" s="37" t="s">
        <v>420</v>
      </c>
      <c r="C201" s="18" t="s">
        <v>25</v>
      </c>
      <c r="D201" s="19">
        <v>200</v>
      </c>
      <c r="E201" s="7">
        <v>2</v>
      </c>
      <c r="F201" s="7">
        <v>400</v>
      </c>
      <c r="G201" s="57">
        <f>PRODUCT(D201:E201)</f>
        <v>400</v>
      </c>
      <c r="H201" s="66">
        <f t="shared" si="32"/>
        <v>200</v>
      </c>
      <c r="I201" s="68">
        <f t="shared" si="33"/>
        <v>2200</v>
      </c>
    </row>
    <row r="202" spans="1:9" x14ac:dyDescent="0.25">
      <c r="A202" s="16" t="s">
        <v>279</v>
      </c>
      <c r="B202" s="37" t="s">
        <v>421</v>
      </c>
      <c r="C202" s="18" t="s">
        <v>25</v>
      </c>
      <c r="D202" s="19">
        <v>2000</v>
      </c>
      <c r="E202" s="7">
        <v>3</v>
      </c>
      <c r="F202" s="7">
        <v>6000</v>
      </c>
      <c r="G202" s="57">
        <f>PRODUCT(D202:E202)</f>
        <v>6000</v>
      </c>
      <c r="H202" s="66">
        <f t="shared" si="32"/>
        <v>3000</v>
      </c>
      <c r="I202" s="68">
        <f t="shared" si="33"/>
        <v>33000</v>
      </c>
    </row>
    <row r="203" spans="1:9" x14ac:dyDescent="0.25">
      <c r="A203" s="16" t="s">
        <v>281</v>
      </c>
      <c r="B203" s="17" t="s">
        <v>35</v>
      </c>
      <c r="C203" s="18" t="s">
        <v>25</v>
      </c>
      <c r="D203" s="19">
        <v>1</v>
      </c>
      <c r="E203" s="7">
        <v>0</v>
      </c>
      <c r="F203" s="7">
        <v>0</v>
      </c>
      <c r="G203" s="57">
        <f>PRODUCT(D203:E203)</f>
        <v>0</v>
      </c>
      <c r="H203" s="66">
        <f t="shared" si="32"/>
        <v>0</v>
      </c>
      <c r="I203" s="68">
        <f t="shared" si="33"/>
        <v>0</v>
      </c>
    </row>
    <row r="204" spans="1:9" s="3" customFormat="1" x14ac:dyDescent="0.25">
      <c r="A204" s="32"/>
      <c r="B204" s="28" t="s">
        <v>283</v>
      </c>
      <c r="C204" s="29"/>
      <c r="D204" s="29"/>
      <c r="E204" s="30"/>
      <c r="F204" s="31">
        <f>SUM(F191:F203)</f>
        <v>513900</v>
      </c>
      <c r="G204" s="59">
        <f>SUM(G191:G203)</f>
        <v>506900</v>
      </c>
      <c r="H204" s="73">
        <f>G204/2</f>
        <v>253450</v>
      </c>
      <c r="I204" s="74">
        <f t="shared" si="33"/>
        <v>2794950</v>
      </c>
    </row>
    <row r="205" spans="1:9" s="3" customFormat="1" x14ac:dyDescent="0.25">
      <c r="A205" s="32"/>
      <c r="B205" s="9" t="s">
        <v>454</v>
      </c>
      <c r="C205" s="32"/>
      <c r="D205" s="32"/>
      <c r="E205" s="40"/>
      <c r="F205" s="40"/>
      <c r="G205" s="61"/>
      <c r="H205" s="69"/>
      <c r="I205" s="40"/>
    </row>
    <row r="206" spans="1:9" x14ac:dyDescent="0.25">
      <c r="A206" s="42" t="s">
        <v>284</v>
      </c>
      <c r="B206" s="15" t="s">
        <v>285</v>
      </c>
      <c r="C206" s="15"/>
      <c r="D206" s="15"/>
      <c r="E206" s="15"/>
      <c r="F206" s="15"/>
      <c r="G206" s="56"/>
      <c r="H206" s="66"/>
      <c r="I206" s="7"/>
    </row>
    <row r="207" spans="1:9" x14ac:dyDescent="0.25">
      <c r="A207" s="16" t="s">
        <v>286</v>
      </c>
      <c r="B207" s="17" t="s">
        <v>287</v>
      </c>
      <c r="C207" s="18" t="s">
        <v>25</v>
      </c>
      <c r="D207" s="19">
        <v>200</v>
      </c>
      <c r="E207" s="7">
        <v>10</v>
      </c>
      <c r="F207" s="7">
        <v>2000</v>
      </c>
      <c r="G207" s="57">
        <f t="shared" ref="G207:G217" si="34">PRODUCT(D207:E207)</f>
        <v>2000</v>
      </c>
      <c r="H207" s="66">
        <f t="shared" ref="H207:H218" si="35">G207/2</f>
        <v>1000</v>
      </c>
      <c r="I207" s="68">
        <f t="shared" ref="I207:I218" si="36">G207*4+F207+H207</f>
        <v>11000</v>
      </c>
    </row>
    <row r="208" spans="1:9" x14ac:dyDescent="0.25">
      <c r="A208" s="16" t="s">
        <v>288</v>
      </c>
      <c r="B208" s="17" t="s">
        <v>289</v>
      </c>
      <c r="C208" s="18" t="s">
        <v>25</v>
      </c>
      <c r="D208" s="19">
        <v>200</v>
      </c>
      <c r="E208" s="7">
        <v>10</v>
      </c>
      <c r="F208" s="7">
        <v>2000</v>
      </c>
      <c r="G208" s="57">
        <f t="shared" si="34"/>
        <v>2000</v>
      </c>
      <c r="H208" s="66">
        <f t="shared" si="35"/>
        <v>1000</v>
      </c>
      <c r="I208" s="68">
        <f t="shared" si="36"/>
        <v>11000</v>
      </c>
    </row>
    <row r="209" spans="1:9" x14ac:dyDescent="0.25">
      <c r="A209" s="16" t="s">
        <v>290</v>
      </c>
      <c r="B209" s="17" t="s">
        <v>291</v>
      </c>
      <c r="C209" s="18" t="s">
        <v>25</v>
      </c>
      <c r="D209" s="19">
        <v>200</v>
      </c>
      <c r="E209" s="7">
        <v>15</v>
      </c>
      <c r="F209" s="7">
        <v>3000</v>
      </c>
      <c r="G209" s="57">
        <f t="shared" si="34"/>
        <v>3000</v>
      </c>
      <c r="H209" s="66">
        <f t="shared" si="35"/>
        <v>1500</v>
      </c>
      <c r="I209" s="68">
        <f t="shared" si="36"/>
        <v>16500</v>
      </c>
    </row>
    <row r="210" spans="1:9" x14ac:dyDescent="0.25">
      <c r="A210" s="16" t="s">
        <v>292</v>
      </c>
      <c r="B210" s="17" t="s">
        <v>293</v>
      </c>
      <c r="C210" s="18" t="s">
        <v>25</v>
      </c>
      <c r="D210" s="19">
        <v>200</v>
      </c>
      <c r="E210" s="7">
        <v>10</v>
      </c>
      <c r="F210" s="7">
        <v>2000</v>
      </c>
      <c r="G210" s="57">
        <f t="shared" si="34"/>
        <v>2000</v>
      </c>
      <c r="H210" s="66">
        <f t="shared" si="35"/>
        <v>1000</v>
      </c>
      <c r="I210" s="68">
        <f t="shared" si="36"/>
        <v>11000</v>
      </c>
    </row>
    <row r="211" spans="1:9" x14ac:dyDescent="0.25">
      <c r="A211" s="16" t="s">
        <v>294</v>
      </c>
      <c r="B211" s="17" t="s">
        <v>567</v>
      </c>
      <c r="C211" s="18" t="s">
        <v>25</v>
      </c>
      <c r="D211" s="19">
        <v>200</v>
      </c>
      <c r="E211" s="7">
        <v>15</v>
      </c>
      <c r="F211" s="7">
        <v>3000</v>
      </c>
      <c r="G211" s="57">
        <f t="shared" si="34"/>
        <v>3000</v>
      </c>
      <c r="H211" s="66">
        <f t="shared" si="35"/>
        <v>1500</v>
      </c>
      <c r="I211" s="68">
        <f t="shared" si="36"/>
        <v>16500</v>
      </c>
    </row>
    <row r="212" spans="1:9" x14ac:dyDescent="0.25">
      <c r="A212" s="16" t="s">
        <v>295</v>
      </c>
      <c r="B212" s="17" t="s">
        <v>296</v>
      </c>
      <c r="C212" s="18" t="s">
        <v>25</v>
      </c>
      <c r="D212" s="19">
        <v>1</v>
      </c>
      <c r="E212" s="7">
        <v>0</v>
      </c>
      <c r="F212" s="7">
        <v>0</v>
      </c>
      <c r="G212" s="57">
        <f t="shared" si="34"/>
        <v>0</v>
      </c>
      <c r="H212" s="66">
        <f t="shared" si="35"/>
        <v>0</v>
      </c>
      <c r="I212" s="68">
        <f t="shared" si="36"/>
        <v>0</v>
      </c>
    </row>
    <row r="213" spans="1:9" x14ac:dyDescent="0.25">
      <c r="A213" s="16" t="s">
        <v>297</v>
      </c>
      <c r="B213" s="17" t="s">
        <v>568</v>
      </c>
      <c r="C213" s="18" t="s">
        <v>25</v>
      </c>
      <c r="D213" s="19">
        <v>200</v>
      </c>
      <c r="E213" s="7">
        <v>12</v>
      </c>
      <c r="F213" s="7">
        <v>2400</v>
      </c>
      <c r="G213" s="57">
        <f t="shared" si="34"/>
        <v>2400</v>
      </c>
      <c r="H213" s="66">
        <f t="shared" si="35"/>
        <v>1200</v>
      </c>
      <c r="I213" s="68">
        <f t="shared" si="36"/>
        <v>13200</v>
      </c>
    </row>
    <row r="214" spans="1:9" x14ac:dyDescent="0.25">
      <c r="A214" s="16" t="s">
        <v>573</v>
      </c>
      <c r="B214" s="17" t="s">
        <v>569</v>
      </c>
      <c r="C214" s="18" t="s">
        <v>25</v>
      </c>
      <c r="D214" s="19">
        <v>200</v>
      </c>
      <c r="E214" s="7">
        <v>12</v>
      </c>
      <c r="F214" s="7">
        <v>2400</v>
      </c>
      <c r="G214" s="57">
        <f t="shared" si="34"/>
        <v>2400</v>
      </c>
      <c r="H214" s="66">
        <f t="shared" si="35"/>
        <v>1200</v>
      </c>
      <c r="I214" s="68">
        <f t="shared" si="36"/>
        <v>13200</v>
      </c>
    </row>
    <row r="215" spans="1:9" x14ac:dyDescent="0.25">
      <c r="A215" s="16" t="s">
        <v>574</v>
      </c>
      <c r="B215" s="17" t="s">
        <v>570</v>
      </c>
      <c r="C215" s="18" t="s">
        <v>25</v>
      </c>
      <c r="D215" s="19">
        <v>200</v>
      </c>
      <c r="E215" s="7">
        <v>10</v>
      </c>
      <c r="F215" s="7">
        <v>2000</v>
      </c>
      <c r="G215" s="57">
        <f t="shared" si="34"/>
        <v>2000</v>
      </c>
      <c r="H215" s="66">
        <f t="shared" si="35"/>
        <v>1000</v>
      </c>
      <c r="I215" s="68">
        <f t="shared" si="36"/>
        <v>11000</v>
      </c>
    </row>
    <row r="216" spans="1:9" x14ac:dyDescent="0.25">
      <c r="A216" s="16" t="s">
        <v>575</v>
      </c>
      <c r="B216" s="17" t="s">
        <v>571</v>
      </c>
      <c r="C216" s="18" t="s">
        <v>25</v>
      </c>
      <c r="D216" s="19">
        <v>200</v>
      </c>
      <c r="E216" s="7">
        <v>10</v>
      </c>
      <c r="F216" s="7">
        <v>2000</v>
      </c>
      <c r="G216" s="57">
        <f t="shared" si="34"/>
        <v>2000</v>
      </c>
      <c r="H216" s="66">
        <f t="shared" si="35"/>
        <v>1000</v>
      </c>
      <c r="I216" s="68">
        <f t="shared" si="36"/>
        <v>11000</v>
      </c>
    </row>
    <row r="217" spans="1:9" x14ac:dyDescent="0.25">
      <c r="A217" s="16" t="s">
        <v>572</v>
      </c>
      <c r="B217" s="17" t="s">
        <v>576</v>
      </c>
      <c r="C217" s="18" t="s">
        <v>25</v>
      </c>
      <c r="D217" s="19">
        <v>1</v>
      </c>
      <c r="E217" s="7">
        <v>200</v>
      </c>
      <c r="F217" s="7">
        <v>200</v>
      </c>
      <c r="G217" s="57">
        <f t="shared" si="34"/>
        <v>200</v>
      </c>
      <c r="H217" s="66">
        <f t="shared" si="35"/>
        <v>100</v>
      </c>
      <c r="I217" s="68">
        <f t="shared" si="36"/>
        <v>1100</v>
      </c>
    </row>
    <row r="218" spans="1:9" s="3" customFormat="1" x14ac:dyDescent="0.25">
      <c r="A218" s="32"/>
      <c r="B218" s="28" t="s">
        <v>298</v>
      </c>
      <c r="C218" s="29"/>
      <c r="D218" s="29"/>
      <c r="E218" s="30"/>
      <c r="F218" s="31">
        <f>SUM(F206:F217)</f>
        <v>21000</v>
      </c>
      <c r="G218" s="59">
        <f>SUM(G206:G217)</f>
        <v>21000</v>
      </c>
      <c r="H218" s="73">
        <f t="shared" si="35"/>
        <v>10500</v>
      </c>
      <c r="I218" s="74">
        <f t="shared" si="36"/>
        <v>115500</v>
      </c>
    </row>
    <row r="219" spans="1:9" s="3" customFormat="1" x14ac:dyDescent="0.25">
      <c r="A219" s="32"/>
      <c r="B219" s="9" t="s">
        <v>455</v>
      </c>
      <c r="C219" s="32"/>
      <c r="D219" s="32"/>
      <c r="E219" s="40"/>
      <c r="F219" s="40"/>
      <c r="G219" s="61"/>
      <c r="H219" s="69"/>
      <c r="I219" s="40"/>
    </row>
    <row r="220" spans="1:9" ht="38.25" x14ac:dyDescent="0.25">
      <c r="A220" s="42">
        <v>13</v>
      </c>
      <c r="B220" s="15" t="s">
        <v>303</v>
      </c>
      <c r="C220" s="15"/>
      <c r="D220" s="15"/>
      <c r="E220" s="15"/>
      <c r="F220" s="15"/>
      <c r="G220" s="56"/>
      <c r="H220" s="66"/>
      <c r="I220" s="7"/>
    </row>
    <row r="221" spans="1:9" x14ac:dyDescent="0.25">
      <c r="A221" s="22" t="s">
        <v>299</v>
      </c>
      <c r="B221" s="17" t="s">
        <v>305</v>
      </c>
      <c r="C221" s="18" t="s">
        <v>25</v>
      </c>
      <c r="D221" s="19">
        <v>6</v>
      </c>
      <c r="E221" s="7">
        <v>850</v>
      </c>
      <c r="F221" s="7">
        <v>5100</v>
      </c>
      <c r="G221" s="57">
        <f t="shared" ref="G221:G233" si="37">PRODUCT(D221:E221)</f>
        <v>5100</v>
      </c>
      <c r="H221" s="66">
        <f t="shared" ref="H221:H234" si="38">G221/2</f>
        <v>2550</v>
      </c>
      <c r="I221" s="68">
        <f t="shared" ref="I221:I234" si="39">G221*4+F221+H221</f>
        <v>28050</v>
      </c>
    </row>
    <row r="222" spans="1:9" x14ac:dyDescent="0.25">
      <c r="A222" s="22" t="s">
        <v>300</v>
      </c>
      <c r="B222" s="17" t="s">
        <v>307</v>
      </c>
      <c r="C222" s="18" t="s">
        <v>25</v>
      </c>
      <c r="D222" s="19">
        <v>10</v>
      </c>
      <c r="E222" s="7">
        <v>400</v>
      </c>
      <c r="F222" s="7">
        <v>4000</v>
      </c>
      <c r="G222" s="57">
        <f t="shared" si="37"/>
        <v>4000</v>
      </c>
      <c r="H222" s="66">
        <f t="shared" si="38"/>
        <v>2000</v>
      </c>
      <c r="I222" s="68">
        <f t="shared" si="39"/>
        <v>22000</v>
      </c>
    </row>
    <row r="223" spans="1:9" ht="25.5" x14ac:dyDescent="0.25">
      <c r="A223" s="22" t="s">
        <v>301</v>
      </c>
      <c r="B223" s="17" t="s">
        <v>309</v>
      </c>
      <c r="C223" s="18" t="s">
        <v>25</v>
      </c>
      <c r="D223" s="19">
        <v>4</v>
      </c>
      <c r="E223" s="7">
        <v>850</v>
      </c>
      <c r="F223" s="7">
        <v>3400</v>
      </c>
      <c r="G223" s="57">
        <f t="shared" si="37"/>
        <v>3400</v>
      </c>
      <c r="H223" s="66">
        <f t="shared" si="38"/>
        <v>1700</v>
      </c>
      <c r="I223" s="68">
        <f t="shared" si="39"/>
        <v>18700</v>
      </c>
    </row>
    <row r="224" spans="1:9" x14ac:dyDescent="0.25">
      <c r="A224" s="22" t="s">
        <v>480</v>
      </c>
      <c r="B224" s="17" t="s">
        <v>311</v>
      </c>
      <c r="C224" s="18" t="s">
        <v>25</v>
      </c>
      <c r="D224" s="19">
        <v>2</v>
      </c>
      <c r="E224" s="7">
        <v>250</v>
      </c>
      <c r="F224" s="7">
        <v>500</v>
      </c>
      <c r="G224" s="57">
        <f t="shared" si="37"/>
        <v>500</v>
      </c>
      <c r="H224" s="66">
        <f t="shared" si="38"/>
        <v>250</v>
      </c>
      <c r="I224" s="68">
        <f t="shared" si="39"/>
        <v>2750</v>
      </c>
    </row>
    <row r="225" spans="1:9" ht="25.5" x14ac:dyDescent="0.25">
      <c r="A225" s="22" t="s">
        <v>481</v>
      </c>
      <c r="B225" s="17" t="s">
        <v>313</v>
      </c>
      <c r="C225" s="18" t="s">
        <v>25</v>
      </c>
      <c r="D225" s="19">
        <v>2</v>
      </c>
      <c r="E225" s="7">
        <v>250</v>
      </c>
      <c r="F225" s="7">
        <v>500</v>
      </c>
      <c r="G225" s="57">
        <f t="shared" si="37"/>
        <v>500</v>
      </c>
      <c r="H225" s="66">
        <f t="shared" si="38"/>
        <v>250</v>
      </c>
      <c r="I225" s="68">
        <f t="shared" si="39"/>
        <v>2750</v>
      </c>
    </row>
    <row r="226" spans="1:9" ht="25.5" x14ac:dyDescent="0.25">
      <c r="A226" s="22" t="s">
        <v>482</v>
      </c>
      <c r="B226" s="17" t="s">
        <v>315</v>
      </c>
      <c r="C226" s="18" t="s">
        <v>25</v>
      </c>
      <c r="D226" s="19">
        <v>2</v>
      </c>
      <c r="E226" s="7">
        <v>200</v>
      </c>
      <c r="F226" s="7">
        <v>400</v>
      </c>
      <c r="G226" s="57">
        <f t="shared" si="37"/>
        <v>400</v>
      </c>
      <c r="H226" s="66">
        <f t="shared" si="38"/>
        <v>200</v>
      </c>
      <c r="I226" s="68">
        <f t="shared" si="39"/>
        <v>2200</v>
      </c>
    </row>
    <row r="227" spans="1:9" ht="25.5" x14ac:dyDescent="0.25">
      <c r="A227" s="22" t="s">
        <v>483</v>
      </c>
      <c r="B227" s="17" t="s">
        <v>318</v>
      </c>
      <c r="C227" s="18" t="s">
        <v>25</v>
      </c>
      <c r="D227" s="19">
        <v>8</v>
      </c>
      <c r="E227" s="7">
        <v>200</v>
      </c>
      <c r="F227" s="7">
        <v>1600</v>
      </c>
      <c r="G227" s="57">
        <f t="shared" si="37"/>
        <v>1600</v>
      </c>
      <c r="H227" s="66">
        <f t="shared" si="38"/>
        <v>800</v>
      </c>
      <c r="I227" s="68">
        <f t="shared" si="39"/>
        <v>8800</v>
      </c>
    </row>
    <row r="228" spans="1:9" ht="25.5" x14ac:dyDescent="0.25">
      <c r="A228" s="22" t="s">
        <v>484</v>
      </c>
      <c r="B228" s="17" t="s">
        <v>320</v>
      </c>
      <c r="C228" s="18" t="s">
        <v>25</v>
      </c>
      <c r="D228" s="19">
        <v>9</v>
      </c>
      <c r="E228" s="7">
        <v>200</v>
      </c>
      <c r="F228" s="7">
        <v>1800</v>
      </c>
      <c r="G228" s="57">
        <f t="shared" si="37"/>
        <v>1800</v>
      </c>
      <c r="H228" s="66">
        <f t="shared" si="38"/>
        <v>900</v>
      </c>
      <c r="I228" s="68">
        <f t="shared" si="39"/>
        <v>9900</v>
      </c>
    </row>
    <row r="229" spans="1:9" ht="25.5" x14ac:dyDescent="0.25">
      <c r="A229" s="22" t="s">
        <v>485</v>
      </c>
      <c r="B229" s="17" t="s">
        <v>322</v>
      </c>
      <c r="C229" s="18" t="s">
        <v>25</v>
      </c>
      <c r="D229" s="19">
        <v>4</v>
      </c>
      <c r="E229" s="7">
        <v>200</v>
      </c>
      <c r="F229" s="7">
        <v>800</v>
      </c>
      <c r="G229" s="57">
        <f t="shared" si="37"/>
        <v>800</v>
      </c>
      <c r="H229" s="66">
        <f t="shared" si="38"/>
        <v>400</v>
      </c>
      <c r="I229" s="68">
        <f t="shared" si="39"/>
        <v>4400</v>
      </c>
    </row>
    <row r="230" spans="1:9" x14ac:dyDescent="0.25">
      <c r="A230" s="22" t="s">
        <v>486</v>
      </c>
      <c r="B230" s="17" t="s">
        <v>324</v>
      </c>
      <c r="C230" s="18" t="s">
        <v>25</v>
      </c>
      <c r="D230" s="19">
        <v>3000</v>
      </c>
      <c r="E230" s="7">
        <v>0.5</v>
      </c>
      <c r="F230" s="7">
        <v>1500</v>
      </c>
      <c r="G230" s="57">
        <f t="shared" si="37"/>
        <v>1500</v>
      </c>
      <c r="H230" s="66">
        <f t="shared" si="38"/>
        <v>750</v>
      </c>
      <c r="I230" s="68">
        <f t="shared" si="39"/>
        <v>8250</v>
      </c>
    </row>
    <row r="231" spans="1:9" x14ac:dyDescent="0.25">
      <c r="A231" s="22" t="s">
        <v>487</v>
      </c>
      <c r="B231" s="17" t="s">
        <v>326</v>
      </c>
      <c r="C231" s="18" t="s">
        <v>25</v>
      </c>
      <c r="D231" s="19">
        <v>1</v>
      </c>
      <c r="E231" s="7">
        <v>500</v>
      </c>
      <c r="F231" s="7">
        <v>500</v>
      </c>
      <c r="G231" s="57">
        <f t="shared" si="37"/>
        <v>500</v>
      </c>
      <c r="H231" s="66">
        <f t="shared" si="38"/>
        <v>250</v>
      </c>
      <c r="I231" s="68">
        <f t="shared" si="39"/>
        <v>2750</v>
      </c>
    </row>
    <row r="232" spans="1:9" x14ac:dyDescent="0.25">
      <c r="A232" s="22" t="s">
        <v>488</v>
      </c>
      <c r="B232" s="17" t="s">
        <v>327</v>
      </c>
      <c r="C232" s="18" t="s">
        <v>25</v>
      </c>
      <c r="D232" s="19">
        <v>1</v>
      </c>
      <c r="E232" s="7">
        <v>250</v>
      </c>
      <c r="F232" s="7">
        <v>250</v>
      </c>
      <c r="G232" s="57">
        <f t="shared" si="37"/>
        <v>250</v>
      </c>
      <c r="H232" s="66">
        <f t="shared" si="38"/>
        <v>125</v>
      </c>
      <c r="I232" s="68">
        <f t="shared" si="39"/>
        <v>1375</v>
      </c>
    </row>
    <row r="233" spans="1:9" x14ac:dyDescent="0.25">
      <c r="A233" s="22" t="s">
        <v>489</v>
      </c>
      <c r="B233" s="17" t="s">
        <v>35</v>
      </c>
      <c r="C233" s="18" t="s">
        <v>25</v>
      </c>
      <c r="D233" s="19">
        <v>1</v>
      </c>
      <c r="E233" s="7">
        <v>0</v>
      </c>
      <c r="F233" s="7">
        <v>0</v>
      </c>
      <c r="G233" s="57">
        <f t="shared" si="37"/>
        <v>0</v>
      </c>
      <c r="H233" s="66">
        <f t="shared" si="38"/>
        <v>0</v>
      </c>
      <c r="I233" s="68">
        <f t="shared" si="39"/>
        <v>0</v>
      </c>
    </row>
    <row r="234" spans="1:9" s="3" customFormat="1" x14ac:dyDescent="0.25">
      <c r="A234" s="32"/>
      <c r="B234" s="28" t="s">
        <v>302</v>
      </c>
      <c r="C234" s="29"/>
      <c r="D234" s="29"/>
      <c r="E234" s="30"/>
      <c r="F234" s="31">
        <f>SUM(F221:F233)</f>
        <v>20350</v>
      </c>
      <c r="G234" s="59">
        <f>SUM(G221:G233)</f>
        <v>20350</v>
      </c>
      <c r="H234" s="73">
        <f t="shared" si="38"/>
        <v>10175</v>
      </c>
      <c r="I234" s="74">
        <f t="shared" si="39"/>
        <v>111925</v>
      </c>
    </row>
    <row r="235" spans="1:9" s="3" customFormat="1" x14ac:dyDescent="0.25">
      <c r="A235" s="32"/>
      <c r="B235" s="9" t="s">
        <v>456</v>
      </c>
      <c r="C235" s="32"/>
      <c r="D235" s="32"/>
      <c r="E235" s="40"/>
      <c r="F235" s="40"/>
      <c r="G235" s="61"/>
      <c r="H235" s="69"/>
      <c r="I235" s="40"/>
    </row>
    <row r="236" spans="1:9" x14ac:dyDescent="0.25">
      <c r="A236" s="42">
        <v>14</v>
      </c>
      <c r="B236" s="15" t="s">
        <v>329</v>
      </c>
      <c r="C236" s="15"/>
      <c r="D236" s="15"/>
      <c r="E236" s="15"/>
      <c r="F236" s="15"/>
      <c r="G236" s="56"/>
      <c r="H236" s="66"/>
      <c r="I236" s="7"/>
    </row>
    <row r="237" spans="1:9" x14ac:dyDescent="0.25">
      <c r="A237" s="22" t="s">
        <v>304</v>
      </c>
      <c r="B237" s="17" t="s">
        <v>331</v>
      </c>
      <c r="C237" s="18" t="s">
        <v>25</v>
      </c>
      <c r="D237" s="19">
        <v>2</v>
      </c>
      <c r="E237" s="7">
        <v>0</v>
      </c>
      <c r="F237" s="7">
        <v>0</v>
      </c>
      <c r="G237" s="57">
        <f t="shared" ref="G237:G246" si="40">PRODUCT(D237:E237)</f>
        <v>0</v>
      </c>
      <c r="H237" s="66">
        <f t="shared" ref="H237:H249" si="41">G237/2</f>
        <v>0</v>
      </c>
      <c r="I237" s="68">
        <f t="shared" ref="I237:I249" si="42">G237*4+F237+H237</f>
        <v>0</v>
      </c>
    </row>
    <row r="238" spans="1:9" x14ac:dyDescent="0.25">
      <c r="A238" s="22" t="s">
        <v>306</v>
      </c>
      <c r="B238" s="17" t="s">
        <v>333</v>
      </c>
      <c r="C238" s="18" t="s">
        <v>25</v>
      </c>
      <c r="D238" s="19">
        <v>20000</v>
      </c>
      <c r="E238" s="7">
        <v>1</v>
      </c>
      <c r="F238" s="7">
        <v>20000</v>
      </c>
      <c r="G238" s="57">
        <f t="shared" si="40"/>
        <v>20000</v>
      </c>
      <c r="H238" s="66">
        <f t="shared" si="41"/>
        <v>10000</v>
      </c>
      <c r="I238" s="68">
        <f t="shared" si="42"/>
        <v>110000</v>
      </c>
    </row>
    <row r="239" spans="1:9" x14ac:dyDescent="0.25">
      <c r="A239" s="22" t="s">
        <v>308</v>
      </c>
      <c r="B239" s="17" t="s">
        <v>423</v>
      </c>
      <c r="C239" s="18" t="s">
        <v>25</v>
      </c>
      <c r="D239" s="19">
        <v>40</v>
      </c>
      <c r="E239" s="7">
        <v>0</v>
      </c>
      <c r="F239" s="7">
        <v>0</v>
      </c>
      <c r="G239" s="55">
        <f t="shared" si="40"/>
        <v>0</v>
      </c>
      <c r="H239" s="66">
        <f t="shared" si="41"/>
        <v>0</v>
      </c>
      <c r="I239" s="68">
        <f t="shared" si="42"/>
        <v>0</v>
      </c>
    </row>
    <row r="240" spans="1:9" x14ac:dyDescent="0.25">
      <c r="A240" s="22" t="s">
        <v>310</v>
      </c>
      <c r="B240" s="17" t="s">
        <v>333</v>
      </c>
      <c r="C240" s="18" t="s">
        <v>352</v>
      </c>
      <c r="D240" s="19">
        <v>20000</v>
      </c>
      <c r="E240" s="7">
        <v>0.2</v>
      </c>
      <c r="F240" s="7">
        <v>4000</v>
      </c>
      <c r="G240" s="55">
        <f t="shared" si="40"/>
        <v>4000</v>
      </c>
      <c r="H240" s="66">
        <f t="shared" si="41"/>
        <v>2000</v>
      </c>
      <c r="I240" s="68">
        <f t="shared" si="42"/>
        <v>22000</v>
      </c>
    </row>
    <row r="241" spans="1:9" x14ac:dyDescent="0.25">
      <c r="A241" s="22" t="s">
        <v>312</v>
      </c>
      <c r="B241" s="17" t="s">
        <v>29</v>
      </c>
      <c r="C241" s="18" t="s">
        <v>25</v>
      </c>
      <c r="D241" s="19">
        <v>1</v>
      </c>
      <c r="E241" s="7">
        <v>0</v>
      </c>
      <c r="F241" s="7">
        <v>0</v>
      </c>
      <c r="G241" s="57">
        <f t="shared" si="40"/>
        <v>0</v>
      </c>
      <c r="H241" s="66">
        <f t="shared" si="41"/>
        <v>0</v>
      </c>
      <c r="I241" s="68">
        <f t="shared" si="42"/>
        <v>0</v>
      </c>
    </row>
    <row r="242" spans="1:9" x14ac:dyDescent="0.25">
      <c r="A242" s="22" t="s">
        <v>314</v>
      </c>
      <c r="B242" s="21" t="s">
        <v>69</v>
      </c>
      <c r="C242" s="18" t="s">
        <v>25</v>
      </c>
      <c r="D242" s="19">
        <v>2</v>
      </c>
      <c r="E242" s="7">
        <v>0</v>
      </c>
      <c r="F242" s="7">
        <v>0</v>
      </c>
      <c r="G242" s="57">
        <f t="shared" si="40"/>
        <v>0</v>
      </c>
      <c r="H242" s="66">
        <f t="shared" si="41"/>
        <v>0</v>
      </c>
      <c r="I242" s="68">
        <f t="shared" si="42"/>
        <v>0</v>
      </c>
    </row>
    <row r="243" spans="1:9" x14ac:dyDescent="0.25">
      <c r="A243" s="22" t="s">
        <v>316</v>
      </c>
      <c r="B243" s="43" t="s">
        <v>472</v>
      </c>
      <c r="C243" s="18" t="s">
        <v>25</v>
      </c>
      <c r="D243" s="19">
        <v>1</v>
      </c>
      <c r="E243" s="7">
        <v>0</v>
      </c>
      <c r="F243" s="7">
        <v>0</v>
      </c>
      <c r="G243" s="57">
        <f t="shared" si="40"/>
        <v>0</v>
      </c>
      <c r="H243" s="66">
        <f t="shared" si="41"/>
        <v>0</v>
      </c>
      <c r="I243" s="68">
        <f t="shared" si="42"/>
        <v>0</v>
      </c>
    </row>
    <row r="244" spans="1:9" x14ac:dyDescent="0.25">
      <c r="A244" s="22" t="s">
        <v>317</v>
      </c>
      <c r="B244" s="21" t="s">
        <v>479</v>
      </c>
      <c r="C244" s="18" t="s">
        <v>25</v>
      </c>
      <c r="D244" s="19">
        <v>2</v>
      </c>
      <c r="E244" s="7">
        <v>8000</v>
      </c>
      <c r="F244" s="7">
        <v>16000</v>
      </c>
      <c r="G244" s="57">
        <f t="shared" si="40"/>
        <v>16000</v>
      </c>
      <c r="H244" s="66">
        <f t="shared" si="41"/>
        <v>8000</v>
      </c>
      <c r="I244" s="68">
        <f t="shared" si="42"/>
        <v>88000</v>
      </c>
    </row>
    <row r="245" spans="1:9" x14ac:dyDescent="0.25">
      <c r="A245" s="22" t="s">
        <v>319</v>
      </c>
      <c r="B245" s="21" t="s">
        <v>343</v>
      </c>
      <c r="C245" s="18" t="s">
        <v>25</v>
      </c>
      <c r="D245" s="19">
        <v>2</v>
      </c>
      <c r="E245" s="7">
        <v>2500</v>
      </c>
      <c r="F245" s="7">
        <v>5000</v>
      </c>
      <c r="G245" s="57">
        <f t="shared" si="40"/>
        <v>5000</v>
      </c>
      <c r="H245" s="66">
        <f t="shared" si="41"/>
        <v>2500</v>
      </c>
      <c r="I245" s="68">
        <f t="shared" si="42"/>
        <v>27500</v>
      </c>
    </row>
    <row r="246" spans="1:9" x14ac:dyDescent="0.25">
      <c r="A246" s="22" t="s">
        <v>321</v>
      </c>
      <c r="B246" s="21" t="s">
        <v>478</v>
      </c>
      <c r="C246" s="18" t="s">
        <v>25</v>
      </c>
      <c r="D246" s="19">
        <v>40</v>
      </c>
      <c r="E246" s="7">
        <v>100</v>
      </c>
      <c r="F246" s="7">
        <v>4000</v>
      </c>
      <c r="G246" s="55">
        <f t="shared" si="40"/>
        <v>4000</v>
      </c>
      <c r="H246" s="66">
        <f t="shared" si="41"/>
        <v>2000</v>
      </c>
      <c r="I246" s="68">
        <f t="shared" si="42"/>
        <v>22000</v>
      </c>
    </row>
    <row r="247" spans="1:9" x14ac:dyDescent="0.25">
      <c r="A247" s="22" t="s">
        <v>323</v>
      </c>
      <c r="B247" s="21" t="s">
        <v>34</v>
      </c>
      <c r="C247" s="18" t="s">
        <v>25</v>
      </c>
      <c r="D247" s="19">
        <v>2</v>
      </c>
      <c r="E247" s="7">
        <v>5000</v>
      </c>
      <c r="F247">
        <v>10000</v>
      </c>
      <c r="G247" s="57"/>
      <c r="H247" s="66">
        <f t="shared" si="41"/>
        <v>0</v>
      </c>
      <c r="I247" s="68">
        <f t="shared" si="42"/>
        <v>10000</v>
      </c>
    </row>
    <row r="248" spans="1:9" x14ac:dyDescent="0.25">
      <c r="A248" s="22" t="s">
        <v>325</v>
      </c>
      <c r="B248" s="17" t="s">
        <v>35</v>
      </c>
      <c r="C248" s="18" t="s">
        <v>25</v>
      </c>
      <c r="D248" s="19">
        <v>2</v>
      </c>
      <c r="E248" s="7">
        <v>0</v>
      </c>
      <c r="F248" s="7">
        <v>0</v>
      </c>
      <c r="G248" s="57">
        <f>PRODUCT(D248:E248)</f>
        <v>0</v>
      </c>
      <c r="H248" s="66">
        <f t="shared" si="41"/>
        <v>0</v>
      </c>
      <c r="I248" s="68">
        <f t="shared" si="42"/>
        <v>0</v>
      </c>
    </row>
    <row r="249" spans="1:9" s="3" customFormat="1" x14ac:dyDescent="0.25">
      <c r="A249" s="32"/>
      <c r="B249" s="28" t="s">
        <v>328</v>
      </c>
      <c r="C249" s="29"/>
      <c r="D249" s="29"/>
      <c r="E249" s="30"/>
      <c r="F249" s="31">
        <f>SUM(F237:F248)</f>
        <v>59000</v>
      </c>
      <c r="G249" s="59">
        <f>SUM(G237:G248)</f>
        <v>49000</v>
      </c>
      <c r="H249" s="73">
        <f t="shared" si="41"/>
        <v>24500</v>
      </c>
      <c r="I249" s="74">
        <f t="shared" si="42"/>
        <v>279500</v>
      </c>
    </row>
    <row r="250" spans="1:9" s="3" customFormat="1" x14ac:dyDescent="0.25">
      <c r="A250" s="32"/>
      <c r="B250" s="9" t="s">
        <v>457</v>
      </c>
      <c r="C250" s="32"/>
      <c r="D250" s="32"/>
      <c r="E250" s="40"/>
      <c r="F250" s="40"/>
      <c r="G250" s="61"/>
      <c r="H250" s="69"/>
      <c r="I250" s="40"/>
    </row>
    <row r="251" spans="1:9" ht="38.25" x14ac:dyDescent="0.25">
      <c r="A251" s="42">
        <v>15</v>
      </c>
      <c r="B251" s="15" t="s">
        <v>349</v>
      </c>
      <c r="C251" s="15"/>
      <c r="D251" s="15"/>
      <c r="E251" s="15"/>
      <c r="F251" s="15"/>
      <c r="G251" s="56"/>
      <c r="H251" s="66"/>
      <c r="I251" s="7"/>
    </row>
    <row r="252" spans="1:9" x14ac:dyDescent="0.25">
      <c r="A252" s="22" t="s">
        <v>330</v>
      </c>
      <c r="B252" s="17" t="s">
        <v>351</v>
      </c>
      <c r="C252" s="18" t="s">
        <v>352</v>
      </c>
      <c r="D252" s="19">
        <v>85246</v>
      </c>
      <c r="E252" s="7">
        <v>1.22</v>
      </c>
      <c r="F252" s="7">
        <v>104000</v>
      </c>
      <c r="G252" s="57">
        <v>104000</v>
      </c>
      <c r="H252" s="66">
        <f t="shared" ref="H252:H280" si="43">G252/2</f>
        <v>52000</v>
      </c>
      <c r="I252" s="68">
        <f t="shared" ref="I252:I280" si="44">G252*4+F252+H252</f>
        <v>572000</v>
      </c>
    </row>
    <row r="253" spans="1:9" x14ac:dyDescent="0.25">
      <c r="A253" s="22" t="s">
        <v>332</v>
      </c>
      <c r="B253" s="17" t="s">
        <v>354</v>
      </c>
      <c r="C253" s="18" t="s">
        <v>352</v>
      </c>
      <c r="D253" s="19">
        <v>85246</v>
      </c>
      <c r="E253" s="7">
        <v>1.64</v>
      </c>
      <c r="F253" s="7">
        <v>144000</v>
      </c>
      <c r="G253" s="57">
        <v>144000</v>
      </c>
      <c r="H253" s="66">
        <f t="shared" si="43"/>
        <v>72000</v>
      </c>
      <c r="I253" s="68">
        <f t="shared" si="44"/>
        <v>792000</v>
      </c>
    </row>
    <row r="254" spans="1:9" x14ac:dyDescent="0.25">
      <c r="A254" s="22" t="s">
        <v>334</v>
      </c>
      <c r="B254" s="17" t="s">
        <v>356</v>
      </c>
      <c r="C254" s="18" t="s">
        <v>352</v>
      </c>
      <c r="D254" s="19">
        <v>85246</v>
      </c>
      <c r="E254" s="7">
        <v>1.87</v>
      </c>
      <c r="F254" s="7">
        <v>160000</v>
      </c>
      <c r="G254" s="57">
        <v>160000</v>
      </c>
      <c r="H254" s="66">
        <f t="shared" si="43"/>
        <v>80000</v>
      </c>
      <c r="I254" s="68">
        <f t="shared" si="44"/>
        <v>880000</v>
      </c>
    </row>
    <row r="255" spans="1:9" x14ac:dyDescent="0.25">
      <c r="A255" s="22" t="s">
        <v>335</v>
      </c>
      <c r="B255" s="17" t="s">
        <v>358</v>
      </c>
      <c r="C255" s="18" t="s">
        <v>352</v>
      </c>
      <c r="D255" s="19">
        <v>85246</v>
      </c>
      <c r="E255" s="7">
        <v>0.75</v>
      </c>
      <c r="F255" s="7">
        <v>64000</v>
      </c>
      <c r="G255" s="57">
        <v>64000</v>
      </c>
      <c r="H255" s="66">
        <f t="shared" si="43"/>
        <v>32000</v>
      </c>
      <c r="I255" s="68">
        <f t="shared" si="44"/>
        <v>352000</v>
      </c>
    </row>
    <row r="256" spans="1:9" x14ac:dyDescent="0.25">
      <c r="A256" s="22" t="s">
        <v>336</v>
      </c>
      <c r="B256" s="17" t="s">
        <v>359</v>
      </c>
      <c r="C256" s="18" t="s">
        <v>352</v>
      </c>
      <c r="D256" s="19">
        <v>2000</v>
      </c>
      <c r="E256" s="7">
        <v>1.2</v>
      </c>
      <c r="F256" s="7">
        <v>2400</v>
      </c>
      <c r="G256" s="57">
        <f t="shared" ref="G256:G274" si="45">PRODUCT(D256:E256)</f>
        <v>2400</v>
      </c>
      <c r="H256" s="66">
        <f t="shared" si="43"/>
        <v>1200</v>
      </c>
      <c r="I256" s="68">
        <f t="shared" si="44"/>
        <v>13200</v>
      </c>
    </row>
    <row r="257" spans="1:9" x14ac:dyDescent="0.25">
      <c r="A257" s="22" t="s">
        <v>337</v>
      </c>
      <c r="B257" s="17" t="s">
        <v>360</v>
      </c>
      <c r="C257" s="18" t="s">
        <v>352</v>
      </c>
      <c r="D257" s="19">
        <v>2000</v>
      </c>
      <c r="E257" s="7">
        <v>1.2</v>
      </c>
      <c r="F257" s="7">
        <v>2400</v>
      </c>
      <c r="G257" s="57">
        <f t="shared" si="45"/>
        <v>2400</v>
      </c>
      <c r="H257" s="66">
        <f t="shared" si="43"/>
        <v>1200</v>
      </c>
      <c r="I257" s="68">
        <f t="shared" si="44"/>
        <v>13200</v>
      </c>
    </row>
    <row r="258" spans="1:9" x14ac:dyDescent="0.25">
      <c r="A258" s="22" t="s">
        <v>338</v>
      </c>
      <c r="B258" s="17" t="s">
        <v>361</v>
      </c>
      <c r="C258" s="18" t="s">
        <v>352</v>
      </c>
      <c r="D258" s="19">
        <v>2000</v>
      </c>
      <c r="E258" s="7">
        <v>1.2</v>
      </c>
      <c r="F258" s="7">
        <v>2400</v>
      </c>
      <c r="G258" s="57">
        <f t="shared" si="45"/>
        <v>2400</v>
      </c>
      <c r="H258" s="66">
        <f t="shared" si="43"/>
        <v>1200</v>
      </c>
      <c r="I258" s="68">
        <f t="shared" si="44"/>
        <v>13200</v>
      </c>
    </row>
    <row r="259" spans="1:9" x14ac:dyDescent="0.25">
      <c r="A259" s="22" t="s">
        <v>339</v>
      </c>
      <c r="B259" s="21" t="s">
        <v>438</v>
      </c>
      <c r="C259" s="18" t="s">
        <v>352</v>
      </c>
      <c r="D259" s="19">
        <v>2000</v>
      </c>
      <c r="E259" s="7">
        <v>1</v>
      </c>
      <c r="F259" s="7">
        <v>2000</v>
      </c>
      <c r="G259" s="57">
        <f t="shared" si="45"/>
        <v>2000</v>
      </c>
      <c r="H259" s="66">
        <f t="shared" si="43"/>
        <v>1000</v>
      </c>
      <c r="I259" s="68">
        <f t="shared" si="44"/>
        <v>11000</v>
      </c>
    </row>
    <row r="260" spans="1:9" x14ac:dyDescent="0.25">
      <c r="A260" s="22" t="s">
        <v>341</v>
      </c>
      <c r="B260" s="21" t="s">
        <v>363</v>
      </c>
      <c r="C260" s="18" t="s">
        <v>352</v>
      </c>
      <c r="D260" s="19">
        <v>80000</v>
      </c>
      <c r="E260" s="7">
        <v>7.0000000000000007E-2</v>
      </c>
      <c r="F260" s="7">
        <v>5600.0000000000009</v>
      </c>
      <c r="G260" s="57">
        <f t="shared" si="45"/>
        <v>5600.0000000000009</v>
      </c>
      <c r="H260" s="66">
        <f t="shared" si="43"/>
        <v>2800.0000000000005</v>
      </c>
      <c r="I260" s="68">
        <f t="shared" si="44"/>
        <v>30800.000000000004</v>
      </c>
    </row>
    <row r="261" spans="1:9" x14ac:dyDescent="0.25">
      <c r="A261" s="22" t="s">
        <v>342</v>
      </c>
      <c r="B261" s="21" t="s">
        <v>364</v>
      </c>
      <c r="C261" s="18" t="s">
        <v>352</v>
      </c>
      <c r="D261" s="19">
        <v>5000</v>
      </c>
      <c r="E261" s="7">
        <v>7.0000000000000007E-2</v>
      </c>
      <c r="F261" s="7">
        <v>350.00000000000006</v>
      </c>
      <c r="G261" s="57">
        <f t="shared" si="45"/>
        <v>350.00000000000006</v>
      </c>
      <c r="H261" s="66">
        <f t="shared" si="43"/>
        <v>175.00000000000003</v>
      </c>
      <c r="I261" s="68">
        <f t="shared" si="44"/>
        <v>1925.0000000000002</v>
      </c>
    </row>
    <row r="262" spans="1:9" x14ac:dyDescent="0.25">
      <c r="A262" s="22" t="s">
        <v>344</v>
      </c>
      <c r="B262" s="17" t="s">
        <v>365</v>
      </c>
      <c r="C262" s="18" t="s">
        <v>352</v>
      </c>
      <c r="D262" s="19">
        <v>80000</v>
      </c>
      <c r="E262" s="7">
        <v>0.04</v>
      </c>
      <c r="F262" s="7">
        <v>3200</v>
      </c>
      <c r="G262" s="57">
        <f t="shared" si="45"/>
        <v>3200</v>
      </c>
      <c r="H262" s="66">
        <f t="shared" si="43"/>
        <v>1600</v>
      </c>
      <c r="I262" s="68">
        <f t="shared" si="44"/>
        <v>17600</v>
      </c>
    </row>
    <row r="263" spans="1:9" x14ac:dyDescent="0.25">
      <c r="A263" s="22" t="s">
        <v>345</v>
      </c>
      <c r="B263" s="17" t="s">
        <v>366</v>
      </c>
      <c r="C263" s="18" t="s">
        <v>352</v>
      </c>
      <c r="D263" s="19">
        <v>80000</v>
      </c>
      <c r="E263" s="7">
        <v>0.09</v>
      </c>
      <c r="F263" s="7">
        <v>7200</v>
      </c>
      <c r="G263" s="57">
        <f t="shared" si="45"/>
        <v>7200</v>
      </c>
      <c r="H263" s="66">
        <f t="shared" si="43"/>
        <v>3600</v>
      </c>
      <c r="I263" s="68">
        <f t="shared" si="44"/>
        <v>39600</v>
      </c>
    </row>
    <row r="264" spans="1:9" x14ac:dyDescent="0.25">
      <c r="A264" s="22" t="s">
        <v>346</v>
      </c>
      <c r="B264" s="17" t="s">
        <v>367</v>
      </c>
      <c r="C264" s="18" t="s">
        <v>352</v>
      </c>
      <c r="D264" s="19">
        <v>80000</v>
      </c>
      <c r="E264" s="7">
        <v>0.09</v>
      </c>
      <c r="F264" s="7">
        <v>7200</v>
      </c>
      <c r="G264" s="57">
        <f t="shared" si="45"/>
        <v>7200</v>
      </c>
      <c r="H264" s="66">
        <f t="shared" si="43"/>
        <v>3600</v>
      </c>
      <c r="I264" s="68">
        <f t="shared" si="44"/>
        <v>39600</v>
      </c>
    </row>
    <row r="265" spans="1:9" x14ac:dyDescent="0.25">
      <c r="A265" s="22" t="s">
        <v>347</v>
      </c>
      <c r="B265" s="17" t="s">
        <v>368</v>
      </c>
      <c r="C265" s="18" t="s">
        <v>352</v>
      </c>
      <c r="D265" s="19">
        <v>80000</v>
      </c>
      <c r="E265" s="7">
        <v>0.14000000000000001</v>
      </c>
      <c r="F265" s="7">
        <v>11200.000000000002</v>
      </c>
      <c r="G265" s="57">
        <f t="shared" si="45"/>
        <v>11200.000000000002</v>
      </c>
      <c r="H265" s="66">
        <f t="shared" si="43"/>
        <v>5600.0000000000009</v>
      </c>
      <c r="I265" s="68">
        <f t="shared" si="44"/>
        <v>61600.000000000007</v>
      </c>
    </row>
    <row r="266" spans="1:9" x14ac:dyDescent="0.25">
      <c r="A266" s="22" t="s">
        <v>490</v>
      </c>
      <c r="B266" s="17" t="s">
        <v>369</v>
      </c>
      <c r="C266" s="18" t="s">
        <v>352</v>
      </c>
      <c r="D266" s="19">
        <v>80000</v>
      </c>
      <c r="E266" s="7">
        <v>1.2</v>
      </c>
      <c r="F266" s="7">
        <v>96000</v>
      </c>
      <c r="G266" s="57">
        <f t="shared" si="45"/>
        <v>96000</v>
      </c>
      <c r="H266" s="66">
        <f t="shared" si="43"/>
        <v>48000</v>
      </c>
      <c r="I266" s="68">
        <f t="shared" si="44"/>
        <v>528000</v>
      </c>
    </row>
    <row r="267" spans="1:9" x14ac:dyDescent="0.25">
      <c r="A267" s="22" t="s">
        <v>491</v>
      </c>
      <c r="B267" s="17" t="s">
        <v>370</v>
      </c>
      <c r="C267" s="18" t="s">
        <v>352</v>
      </c>
      <c r="D267" s="19">
        <v>5000</v>
      </c>
      <c r="E267" s="7">
        <v>2</v>
      </c>
      <c r="F267" s="7">
        <v>10000</v>
      </c>
      <c r="G267" s="57">
        <f t="shared" si="45"/>
        <v>10000</v>
      </c>
      <c r="H267" s="66">
        <f t="shared" si="43"/>
        <v>5000</v>
      </c>
      <c r="I267" s="68">
        <f t="shared" si="44"/>
        <v>55000</v>
      </c>
    </row>
    <row r="268" spans="1:9" x14ac:dyDescent="0.25">
      <c r="A268" s="22" t="s">
        <v>492</v>
      </c>
      <c r="B268" s="17" t="s">
        <v>371</v>
      </c>
      <c r="C268" s="18" t="s">
        <v>352</v>
      </c>
      <c r="D268" s="19">
        <v>80000</v>
      </c>
      <c r="E268" s="7">
        <v>0.04</v>
      </c>
      <c r="F268" s="7">
        <v>3200</v>
      </c>
      <c r="G268" s="57">
        <f t="shared" si="45"/>
        <v>3200</v>
      </c>
      <c r="H268" s="66">
        <f t="shared" si="43"/>
        <v>1600</v>
      </c>
      <c r="I268" s="68">
        <f t="shared" si="44"/>
        <v>17600</v>
      </c>
    </row>
    <row r="269" spans="1:9" x14ac:dyDescent="0.25">
      <c r="A269" s="22" t="s">
        <v>493</v>
      </c>
      <c r="B269" s="17" t="s">
        <v>372</v>
      </c>
      <c r="C269" s="18" t="s">
        <v>352</v>
      </c>
      <c r="D269" s="19">
        <v>80000</v>
      </c>
      <c r="E269" s="7">
        <v>7.0000000000000007E-2</v>
      </c>
      <c r="F269" s="7">
        <v>5600.0000000000009</v>
      </c>
      <c r="G269" s="57">
        <f t="shared" si="45"/>
        <v>5600.0000000000009</v>
      </c>
      <c r="H269" s="66">
        <f t="shared" si="43"/>
        <v>2800.0000000000005</v>
      </c>
      <c r="I269" s="68">
        <f t="shared" si="44"/>
        <v>30800.000000000004</v>
      </c>
    </row>
    <row r="270" spans="1:9" x14ac:dyDescent="0.25">
      <c r="A270" s="22" t="s">
        <v>494</v>
      </c>
      <c r="B270" s="17" t="s">
        <v>17</v>
      </c>
      <c r="C270" s="18" t="s">
        <v>25</v>
      </c>
      <c r="D270" s="79">
        <v>0</v>
      </c>
      <c r="E270" s="7">
        <v>0</v>
      </c>
      <c r="F270" s="7">
        <v>0</v>
      </c>
      <c r="G270" s="57">
        <f t="shared" si="45"/>
        <v>0</v>
      </c>
      <c r="H270" s="66">
        <f t="shared" si="43"/>
        <v>0</v>
      </c>
      <c r="I270" s="68">
        <f t="shared" si="44"/>
        <v>0</v>
      </c>
    </row>
    <row r="271" spans="1:9" x14ac:dyDescent="0.25">
      <c r="A271" s="22" t="s">
        <v>495</v>
      </c>
      <c r="B271" s="21" t="s">
        <v>587</v>
      </c>
      <c r="C271" s="18" t="s">
        <v>25</v>
      </c>
      <c r="D271" s="79">
        <v>0</v>
      </c>
      <c r="E271" s="7">
        <v>0</v>
      </c>
      <c r="F271" s="7">
        <v>0</v>
      </c>
      <c r="G271" s="57">
        <f t="shared" si="45"/>
        <v>0</v>
      </c>
      <c r="H271" s="66">
        <f t="shared" si="43"/>
        <v>0</v>
      </c>
      <c r="I271" s="68">
        <f t="shared" si="44"/>
        <v>0</v>
      </c>
    </row>
    <row r="272" spans="1:9" x14ac:dyDescent="0.25">
      <c r="A272" s="22" t="s">
        <v>496</v>
      </c>
      <c r="B272" s="21" t="s">
        <v>165</v>
      </c>
      <c r="C272" s="18" t="s">
        <v>25</v>
      </c>
      <c r="D272" s="19">
        <v>1</v>
      </c>
      <c r="E272" s="7">
        <v>0</v>
      </c>
      <c r="F272" s="7">
        <v>0</v>
      </c>
      <c r="G272" s="57">
        <f t="shared" si="45"/>
        <v>0</v>
      </c>
      <c r="H272" s="66">
        <f t="shared" si="43"/>
        <v>0</v>
      </c>
      <c r="I272" s="68">
        <f t="shared" si="44"/>
        <v>0</v>
      </c>
    </row>
    <row r="273" spans="1:9" x14ac:dyDescent="0.25">
      <c r="A273" s="22" t="s">
        <v>497</v>
      </c>
      <c r="B273" s="17" t="s">
        <v>588</v>
      </c>
      <c r="C273" s="18" t="s">
        <v>25</v>
      </c>
      <c r="D273" s="19">
        <v>2</v>
      </c>
      <c r="E273" s="7">
        <v>0</v>
      </c>
      <c r="F273" s="7">
        <v>0</v>
      </c>
      <c r="G273" s="57">
        <f t="shared" si="45"/>
        <v>0</v>
      </c>
      <c r="H273" s="66">
        <f t="shared" si="43"/>
        <v>0</v>
      </c>
      <c r="I273" s="68">
        <f t="shared" si="44"/>
        <v>0</v>
      </c>
    </row>
    <row r="274" spans="1:9" x14ac:dyDescent="0.25">
      <c r="A274" s="22" t="s">
        <v>498</v>
      </c>
      <c r="B274" s="17" t="s">
        <v>26</v>
      </c>
      <c r="C274" s="18" t="s">
        <v>25</v>
      </c>
      <c r="D274" s="19">
        <v>4</v>
      </c>
      <c r="E274" s="7">
        <v>0</v>
      </c>
      <c r="F274" s="7">
        <v>0</v>
      </c>
      <c r="G274" s="57">
        <f t="shared" si="45"/>
        <v>0</v>
      </c>
      <c r="H274" s="66">
        <f t="shared" si="43"/>
        <v>0</v>
      </c>
      <c r="I274" s="68">
        <f t="shared" si="44"/>
        <v>0</v>
      </c>
    </row>
    <row r="275" spans="1:9" x14ac:dyDescent="0.25">
      <c r="A275" s="22" t="s">
        <v>499</v>
      </c>
      <c r="B275" s="17" t="s">
        <v>373</v>
      </c>
      <c r="C275" s="18" t="s">
        <v>25</v>
      </c>
      <c r="D275" s="19">
        <v>4</v>
      </c>
      <c r="E275" s="7">
        <v>6000</v>
      </c>
      <c r="F275" s="7">
        <v>24000</v>
      </c>
      <c r="G275" s="57">
        <v>24000</v>
      </c>
      <c r="H275" s="66">
        <f t="shared" si="43"/>
        <v>12000</v>
      </c>
      <c r="I275" s="68">
        <f t="shared" si="44"/>
        <v>132000</v>
      </c>
    </row>
    <row r="276" spans="1:9" x14ac:dyDescent="0.25">
      <c r="A276" s="22" t="s">
        <v>500</v>
      </c>
      <c r="B276" s="17" t="s">
        <v>32</v>
      </c>
      <c r="C276" s="18" t="s">
        <v>25</v>
      </c>
      <c r="D276" s="19">
        <v>4</v>
      </c>
      <c r="E276" s="7">
        <v>4500</v>
      </c>
      <c r="F276" s="7">
        <v>18000</v>
      </c>
      <c r="G276" s="57">
        <v>18000</v>
      </c>
      <c r="H276" s="66">
        <f t="shared" si="43"/>
        <v>9000</v>
      </c>
      <c r="I276" s="68">
        <f t="shared" si="44"/>
        <v>99000</v>
      </c>
    </row>
    <row r="277" spans="1:9" x14ac:dyDescent="0.25">
      <c r="A277" s="22" t="s">
        <v>501</v>
      </c>
      <c r="B277" s="21" t="s">
        <v>34</v>
      </c>
      <c r="C277" s="18" t="s">
        <v>25</v>
      </c>
      <c r="D277" s="19">
        <v>4</v>
      </c>
      <c r="E277" s="7">
        <v>5250</v>
      </c>
      <c r="F277">
        <v>21000</v>
      </c>
      <c r="G277" s="57"/>
      <c r="H277" s="66">
        <f t="shared" si="43"/>
        <v>0</v>
      </c>
      <c r="I277" s="68">
        <f t="shared" si="44"/>
        <v>21000</v>
      </c>
    </row>
    <row r="278" spans="1:9" x14ac:dyDescent="0.25">
      <c r="A278" s="22" t="s">
        <v>502</v>
      </c>
      <c r="B278" s="17" t="s">
        <v>35</v>
      </c>
      <c r="C278" s="18" t="s">
        <v>25</v>
      </c>
      <c r="D278" s="19">
        <v>4</v>
      </c>
      <c r="E278" s="7">
        <v>0</v>
      </c>
      <c r="F278" s="7">
        <v>0</v>
      </c>
      <c r="G278" s="57">
        <f>PRODUCT(D278:E278)</f>
        <v>0</v>
      </c>
      <c r="H278" s="66">
        <f t="shared" si="43"/>
        <v>0</v>
      </c>
      <c r="I278" s="68">
        <f t="shared" si="44"/>
        <v>0</v>
      </c>
    </row>
    <row r="279" spans="1:9" x14ac:dyDescent="0.25">
      <c r="A279" s="22" t="s">
        <v>503</v>
      </c>
      <c r="B279" s="17" t="s">
        <v>27</v>
      </c>
      <c r="C279" s="18" t="s">
        <v>25</v>
      </c>
      <c r="D279" s="19">
        <v>200000</v>
      </c>
      <c r="E279" s="7">
        <v>0</v>
      </c>
      <c r="F279" s="7">
        <v>0</v>
      </c>
      <c r="G279" s="57">
        <f>PRODUCT(D279:E279)</f>
        <v>0</v>
      </c>
      <c r="H279" s="66">
        <f t="shared" si="43"/>
        <v>0</v>
      </c>
      <c r="I279" s="68">
        <f t="shared" si="44"/>
        <v>0</v>
      </c>
    </row>
    <row r="280" spans="1:9" s="3" customFormat="1" x14ac:dyDescent="0.25">
      <c r="A280" s="32"/>
      <c r="B280" s="28" t="s">
        <v>348</v>
      </c>
      <c r="C280" s="29"/>
      <c r="D280" s="29"/>
      <c r="E280" s="30"/>
      <c r="F280" s="31">
        <f>SUM(F252:F279)</f>
        <v>693750</v>
      </c>
      <c r="G280" s="59">
        <f>SUM(G252:G279)</f>
        <v>672750</v>
      </c>
      <c r="H280" s="73">
        <f t="shared" si="43"/>
        <v>336375</v>
      </c>
      <c r="I280" s="74">
        <f t="shared" si="44"/>
        <v>3721125</v>
      </c>
    </row>
    <row r="281" spans="1:9" s="3" customFormat="1" x14ac:dyDescent="0.25">
      <c r="A281" s="32"/>
      <c r="B281" s="9" t="s">
        <v>458</v>
      </c>
      <c r="C281" s="32"/>
      <c r="D281" s="32"/>
      <c r="E281" s="40"/>
      <c r="F281" s="40"/>
      <c r="G281" s="61"/>
      <c r="H281" s="69"/>
      <c r="I281" s="40"/>
    </row>
    <row r="282" spans="1:9" ht="25.5" x14ac:dyDescent="0.25">
      <c r="A282" s="42">
        <v>16</v>
      </c>
      <c r="B282" s="15" t="s">
        <v>375</v>
      </c>
      <c r="C282" s="15"/>
      <c r="D282" s="15"/>
      <c r="E282" s="15"/>
      <c r="F282" s="15"/>
      <c r="G282" s="56"/>
      <c r="H282" s="66"/>
      <c r="I282" s="7"/>
    </row>
    <row r="283" spans="1:9" x14ac:dyDescent="0.25">
      <c r="A283" s="22" t="s">
        <v>350</v>
      </c>
      <c r="B283" s="17" t="s">
        <v>377</v>
      </c>
      <c r="C283" s="18" t="s">
        <v>25</v>
      </c>
      <c r="D283" s="19">
        <v>1</v>
      </c>
      <c r="E283" s="7">
        <v>0</v>
      </c>
      <c r="F283" s="7">
        <v>0</v>
      </c>
      <c r="G283" s="57">
        <f t="shared" ref="G283:G290" si="46">PRODUCT(D283:E283)</f>
        <v>0</v>
      </c>
      <c r="H283" s="66">
        <f t="shared" ref="H283:H293" si="47">G283/2</f>
        <v>0</v>
      </c>
      <c r="I283" s="68">
        <f t="shared" ref="I283:I293" si="48">G283*4+F283+H283</f>
        <v>0</v>
      </c>
    </row>
    <row r="284" spans="1:9" x14ac:dyDescent="0.25">
      <c r="A284" s="22" t="s">
        <v>353</v>
      </c>
      <c r="B284" s="17" t="s">
        <v>379</v>
      </c>
      <c r="C284" s="18" t="s">
        <v>25</v>
      </c>
      <c r="D284" s="19">
        <v>1000</v>
      </c>
      <c r="E284" s="7">
        <v>5</v>
      </c>
      <c r="F284" s="7">
        <v>5000</v>
      </c>
      <c r="G284" s="57">
        <f t="shared" si="46"/>
        <v>5000</v>
      </c>
      <c r="H284" s="66">
        <f t="shared" si="47"/>
        <v>2500</v>
      </c>
      <c r="I284" s="68">
        <f t="shared" si="48"/>
        <v>27500</v>
      </c>
    </row>
    <row r="285" spans="1:9" x14ac:dyDescent="0.25">
      <c r="A285" s="22" t="s">
        <v>355</v>
      </c>
      <c r="B285" s="17" t="s">
        <v>381</v>
      </c>
      <c r="C285" s="18" t="s">
        <v>25</v>
      </c>
      <c r="D285" s="19">
        <v>1000</v>
      </c>
      <c r="E285" s="7">
        <v>5</v>
      </c>
      <c r="F285" s="7">
        <v>5000</v>
      </c>
      <c r="G285" s="57">
        <f t="shared" si="46"/>
        <v>5000</v>
      </c>
      <c r="H285" s="66">
        <f t="shared" si="47"/>
        <v>2500</v>
      </c>
      <c r="I285" s="68">
        <f t="shared" si="48"/>
        <v>27500</v>
      </c>
    </row>
    <row r="286" spans="1:9" x14ac:dyDescent="0.25">
      <c r="A286" s="22" t="s">
        <v>357</v>
      </c>
      <c r="B286" s="17" t="s">
        <v>382</v>
      </c>
      <c r="C286" s="18" t="s">
        <v>25</v>
      </c>
      <c r="D286" s="19">
        <v>1000</v>
      </c>
      <c r="E286" s="7">
        <v>10</v>
      </c>
      <c r="F286" s="7">
        <v>10000</v>
      </c>
      <c r="G286" s="57">
        <f t="shared" si="46"/>
        <v>10000</v>
      </c>
      <c r="H286" s="66">
        <f t="shared" si="47"/>
        <v>5000</v>
      </c>
      <c r="I286" s="68">
        <f t="shared" si="48"/>
        <v>55000</v>
      </c>
    </row>
    <row r="287" spans="1:9" x14ac:dyDescent="0.25">
      <c r="A287" s="22" t="s">
        <v>504</v>
      </c>
      <c r="B287" s="21" t="s">
        <v>69</v>
      </c>
      <c r="C287" s="18" t="s">
        <v>25</v>
      </c>
      <c r="D287" s="19">
        <v>1</v>
      </c>
      <c r="E287" s="7">
        <v>0</v>
      </c>
      <c r="F287" s="7">
        <v>0</v>
      </c>
      <c r="G287" s="57">
        <f t="shared" si="46"/>
        <v>0</v>
      </c>
      <c r="H287" s="66">
        <f t="shared" si="47"/>
        <v>0</v>
      </c>
      <c r="I287" s="68">
        <f t="shared" si="48"/>
        <v>0</v>
      </c>
    </row>
    <row r="288" spans="1:9" x14ac:dyDescent="0.25">
      <c r="A288" s="22" t="s">
        <v>505</v>
      </c>
      <c r="B288" s="17" t="s">
        <v>18</v>
      </c>
      <c r="C288" s="18" t="s">
        <v>25</v>
      </c>
      <c r="D288" s="19">
        <v>1</v>
      </c>
      <c r="E288" s="7">
        <v>0</v>
      </c>
      <c r="F288" s="7">
        <v>0</v>
      </c>
      <c r="G288" s="57">
        <f t="shared" si="46"/>
        <v>0</v>
      </c>
      <c r="H288" s="66">
        <f t="shared" si="47"/>
        <v>0</v>
      </c>
      <c r="I288" s="68">
        <f t="shared" si="48"/>
        <v>0</v>
      </c>
    </row>
    <row r="289" spans="1:9" x14ac:dyDescent="0.25">
      <c r="A289" s="22" t="s">
        <v>506</v>
      </c>
      <c r="B289" s="17" t="s">
        <v>340</v>
      </c>
      <c r="C289" s="18" t="s">
        <v>25</v>
      </c>
      <c r="D289" s="19">
        <v>1</v>
      </c>
      <c r="E289" s="7">
        <v>20000</v>
      </c>
      <c r="F289" s="7">
        <v>20000</v>
      </c>
      <c r="G289" s="57">
        <f t="shared" si="46"/>
        <v>20000</v>
      </c>
      <c r="H289" s="66">
        <f t="shared" si="47"/>
        <v>10000</v>
      </c>
      <c r="I289" s="68">
        <f t="shared" si="48"/>
        <v>110000</v>
      </c>
    </row>
    <row r="290" spans="1:9" x14ac:dyDescent="0.25">
      <c r="A290" s="22" t="s">
        <v>507</v>
      </c>
      <c r="B290" s="17" t="s">
        <v>383</v>
      </c>
      <c r="C290" s="18" t="s">
        <v>25</v>
      </c>
      <c r="D290" s="19">
        <v>1</v>
      </c>
      <c r="E290" s="7">
        <v>5000</v>
      </c>
      <c r="F290" s="7">
        <v>5000</v>
      </c>
      <c r="G290" s="57">
        <f t="shared" si="46"/>
        <v>5000</v>
      </c>
      <c r="H290" s="66">
        <f t="shared" si="47"/>
        <v>2500</v>
      </c>
      <c r="I290" s="68">
        <f t="shared" si="48"/>
        <v>27500</v>
      </c>
    </row>
    <row r="291" spans="1:9" x14ac:dyDescent="0.25">
      <c r="A291" s="22" t="s">
        <v>362</v>
      </c>
      <c r="B291" s="17" t="s">
        <v>34</v>
      </c>
      <c r="C291" s="18" t="s">
        <v>25</v>
      </c>
      <c r="D291" s="19">
        <v>1</v>
      </c>
      <c r="E291" s="7">
        <v>5000</v>
      </c>
      <c r="F291">
        <v>5000</v>
      </c>
      <c r="G291" s="57"/>
      <c r="H291" s="66">
        <f t="shared" si="47"/>
        <v>0</v>
      </c>
      <c r="I291" s="68">
        <f t="shared" si="48"/>
        <v>5000</v>
      </c>
    </row>
    <row r="292" spans="1:9" x14ac:dyDescent="0.25">
      <c r="A292" s="22" t="s">
        <v>508</v>
      </c>
      <c r="B292" s="17" t="s">
        <v>35</v>
      </c>
      <c r="C292" s="18" t="s">
        <v>25</v>
      </c>
      <c r="D292" s="19">
        <v>1</v>
      </c>
      <c r="E292" s="7">
        <v>0</v>
      </c>
      <c r="F292" s="7">
        <v>0</v>
      </c>
      <c r="G292" s="57">
        <f>PRODUCT(D292:E292)</f>
        <v>0</v>
      </c>
      <c r="H292" s="66">
        <f t="shared" si="47"/>
        <v>0</v>
      </c>
      <c r="I292" s="68">
        <f t="shared" si="48"/>
        <v>0</v>
      </c>
    </row>
    <row r="293" spans="1:9" s="3" customFormat="1" x14ac:dyDescent="0.25">
      <c r="A293" s="32"/>
      <c r="B293" s="28" t="s">
        <v>374</v>
      </c>
      <c r="C293" s="29"/>
      <c r="D293" s="29"/>
      <c r="E293" s="30"/>
      <c r="F293" s="31">
        <f>SUM(F283:F292)</f>
        <v>50000</v>
      </c>
      <c r="G293" s="59">
        <f>SUM(G283:G292)</f>
        <v>45000</v>
      </c>
      <c r="H293" s="73">
        <f t="shared" si="47"/>
        <v>22500</v>
      </c>
      <c r="I293" s="74">
        <f t="shared" si="48"/>
        <v>252500</v>
      </c>
    </row>
    <row r="294" spans="1:9" s="3" customFormat="1" x14ac:dyDescent="0.25">
      <c r="A294" s="32"/>
      <c r="B294" s="9" t="s">
        <v>459</v>
      </c>
      <c r="C294" s="32"/>
      <c r="D294" s="32"/>
      <c r="E294" s="40"/>
      <c r="F294" s="40"/>
      <c r="G294" s="61"/>
      <c r="H294" s="69"/>
      <c r="I294" s="40"/>
    </row>
    <row r="295" spans="1:9" ht="25.5" x14ac:dyDescent="0.25">
      <c r="A295" s="42">
        <v>17</v>
      </c>
      <c r="B295" s="34" t="s">
        <v>391</v>
      </c>
      <c r="C295" s="15"/>
      <c r="D295" s="15"/>
      <c r="E295" s="15"/>
      <c r="F295" s="15"/>
      <c r="G295" s="56"/>
      <c r="H295" s="66"/>
      <c r="I295" s="7"/>
    </row>
    <row r="296" spans="1:9" x14ac:dyDescent="0.25">
      <c r="A296" s="22" t="s">
        <v>376</v>
      </c>
      <c r="B296" s="17" t="s">
        <v>393</v>
      </c>
      <c r="C296" s="18" t="s">
        <v>25</v>
      </c>
      <c r="D296" s="19">
        <v>350000</v>
      </c>
      <c r="E296" s="7">
        <v>0.03</v>
      </c>
      <c r="F296" s="7">
        <v>10500</v>
      </c>
      <c r="G296" s="57">
        <f>PRODUCT(D296:E296)</f>
        <v>10500</v>
      </c>
      <c r="H296" s="66">
        <f t="shared" ref="H296:H299" si="49">G296/2</f>
        <v>5250</v>
      </c>
      <c r="I296" s="68">
        <f t="shared" ref="I296:I299" si="50">G296*4+F296+H296</f>
        <v>57750</v>
      </c>
    </row>
    <row r="297" spans="1:9" x14ac:dyDescent="0.25">
      <c r="A297" s="22" t="s">
        <v>378</v>
      </c>
      <c r="B297" s="17" t="s">
        <v>395</v>
      </c>
      <c r="C297" s="18" t="s">
        <v>25</v>
      </c>
      <c r="D297" s="19">
        <v>200000</v>
      </c>
      <c r="E297" s="7">
        <v>0.14000000000000001</v>
      </c>
      <c r="F297" s="7">
        <v>28000.000000000004</v>
      </c>
      <c r="G297" s="57">
        <f>PRODUCT(D297:E297)</f>
        <v>28000.000000000004</v>
      </c>
      <c r="H297" s="66">
        <f t="shared" si="49"/>
        <v>14000.000000000002</v>
      </c>
      <c r="I297" s="68">
        <f t="shared" si="50"/>
        <v>154000.00000000003</v>
      </c>
    </row>
    <row r="298" spans="1:9" x14ac:dyDescent="0.25">
      <c r="A298" s="22" t="s">
        <v>380</v>
      </c>
      <c r="B298" s="17" t="s">
        <v>588</v>
      </c>
      <c r="C298" s="18" t="s">
        <v>25</v>
      </c>
      <c r="D298" s="19">
        <v>4</v>
      </c>
      <c r="E298" s="7">
        <v>0</v>
      </c>
      <c r="F298" s="7">
        <v>0</v>
      </c>
      <c r="G298" s="57">
        <f>PRODUCT(D298:E298)</f>
        <v>0</v>
      </c>
      <c r="H298" s="66">
        <f t="shared" si="49"/>
        <v>0</v>
      </c>
      <c r="I298" s="68">
        <f t="shared" si="50"/>
        <v>0</v>
      </c>
    </row>
    <row r="299" spans="1:9" s="3" customFormat="1" x14ac:dyDescent="0.25">
      <c r="A299" s="32"/>
      <c r="B299" s="28" t="s">
        <v>384</v>
      </c>
      <c r="C299" s="29"/>
      <c r="D299" s="29"/>
      <c r="E299" s="30"/>
      <c r="F299" s="30">
        <v>38500</v>
      </c>
      <c r="G299" s="59">
        <f>SUM(G296:G297)</f>
        <v>38500</v>
      </c>
      <c r="H299" s="73">
        <f t="shared" si="49"/>
        <v>19250</v>
      </c>
      <c r="I299" s="74">
        <f t="shared" si="50"/>
        <v>211750</v>
      </c>
    </row>
    <row r="300" spans="1:9" s="3" customFormat="1" x14ac:dyDescent="0.25">
      <c r="A300" s="32"/>
      <c r="B300" s="9" t="s">
        <v>460</v>
      </c>
      <c r="C300" s="32"/>
      <c r="D300" s="32"/>
      <c r="E300" s="40"/>
      <c r="F300" s="40"/>
      <c r="G300" s="61"/>
      <c r="H300" s="69"/>
      <c r="I300" s="40"/>
    </row>
    <row r="301" spans="1:9" ht="25.5" x14ac:dyDescent="0.25">
      <c r="A301" s="42">
        <v>18</v>
      </c>
      <c r="B301" s="34" t="s">
        <v>397</v>
      </c>
      <c r="C301" s="34"/>
      <c r="D301" s="34"/>
      <c r="E301" s="34"/>
      <c r="F301" s="34"/>
      <c r="G301" s="62"/>
      <c r="H301" s="66"/>
      <c r="I301" s="7"/>
    </row>
    <row r="302" spans="1:9" ht="25.5" x14ac:dyDescent="0.25">
      <c r="A302" s="22" t="s">
        <v>385</v>
      </c>
      <c r="B302" s="17" t="s">
        <v>398</v>
      </c>
      <c r="C302" s="18" t="s">
        <v>25</v>
      </c>
      <c r="D302" s="19">
        <v>2000</v>
      </c>
      <c r="E302" s="7">
        <v>1.8</v>
      </c>
      <c r="F302" s="7">
        <v>3600</v>
      </c>
      <c r="G302" s="57">
        <f>PRODUCT(D302:E302)</f>
        <v>3600</v>
      </c>
      <c r="H302" s="66">
        <f t="shared" ref="H302:H307" si="51">G302/2</f>
        <v>1800</v>
      </c>
      <c r="I302" s="68">
        <f t="shared" ref="I302:I307" si="52">G302*4+F302+H302</f>
        <v>19800</v>
      </c>
    </row>
    <row r="303" spans="1:9" x14ac:dyDescent="0.25">
      <c r="A303" s="22" t="s">
        <v>386</v>
      </c>
      <c r="B303" s="17" t="s">
        <v>399</v>
      </c>
      <c r="C303" s="18" t="s">
        <v>25</v>
      </c>
      <c r="D303" s="19">
        <v>3000</v>
      </c>
      <c r="E303" s="7">
        <v>1.8</v>
      </c>
      <c r="F303" s="7">
        <v>5400</v>
      </c>
      <c r="G303" s="57">
        <f>PRODUCT(D303:E303)</f>
        <v>5400</v>
      </c>
      <c r="H303" s="66">
        <f t="shared" si="51"/>
        <v>2700</v>
      </c>
      <c r="I303" s="68">
        <f t="shared" si="52"/>
        <v>29700</v>
      </c>
    </row>
    <row r="304" spans="1:9" x14ac:dyDescent="0.25">
      <c r="A304" s="22" t="s">
        <v>509</v>
      </c>
      <c r="B304" s="17" t="s">
        <v>400</v>
      </c>
      <c r="C304" s="18" t="s">
        <v>25</v>
      </c>
      <c r="D304" s="19">
        <v>3000</v>
      </c>
      <c r="E304" s="7">
        <v>2.5</v>
      </c>
      <c r="F304" s="7">
        <v>7500</v>
      </c>
      <c r="G304" s="57">
        <f>PRODUCT(D304:E304)</f>
        <v>7500</v>
      </c>
      <c r="H304" s="66">
        <f t="shared" si="51"/>
        <v>3750</v>
      </c>
      <c r="I304" s="68">
        <f t="shared" si="52"/>
        <v>41250</v>
      </c>
    </row>
    <row r="305" spans="1:9" x14ac:dyDescent="0.25">
      <c r="A305" s="22" t="s">
        <v>510</v>
      </c>
      <c r="B305" s="17" t="s">
        <v>401</v>
      </c>
      <c r="C305" s="18" t="s">
        <v>25</v>
      </c>
      <c r="D305" s="19">
        <v>3000</v>
      </c>
      <c r="E305" s="7">
        <v>1.3</v>
      </c>
      <c r="F305" s="7">
        <v>3900</v>
      </c>
      <c r="G305" s="57">
        <f>PRODUCT(D305:E305)</f>
        <v>3900</v>
      </c>
      <c r="H305" s="66">
        <f t="shared" si="51"/>
        <v>1950</v>
      </c>
      <c r="I305" s="68">
        <f t="shared" si="52"/>
        <v>21450</v>
      </c>
    </row>
    <row r="306" spans="1:9" x14ac:dyDescent="0.25">
      <c r="A306" s="22" t="s">
        <v>511</v>
      </c>
      <c r="B306" s="17" t="s">
        <v>588</v>
      </c>
      <c r="C306" s="18" t="s">
        <v>25</v>
      </c>
      <c r="D306" s="19">
        <v>2</v>
      </c>
      <c r="E306" s="7">
        <v>0</v>
      </c>
      <c r="F306" s="7">
        <v>0</v>
      </c>
      <c r="G306" s="57">
        <f>PRODUCT(D306:E306)</f>
        <v>0</v>
      </c>
      <c r="H306" s="66">
        <f t="shared" si="51"/>
        <v>0</v>
      </c>
      <c r="I306" s="68">
        <f t="shared" si="52"/>
        <v>0</v>
      </c>
    </row>
    <row r="307" spans="1:9" s="3" customFormat="1" x14ac:dyDescent="0.25">
      <c r="A307" s="32"/>
      <c r="B307" s="28" t="s">
        <v>387</v>
      </c>
      <c r="C307" s="29"/>
      <c r="D307" s="29"/>
      <c r="E307" s="30"/>
      <c r="F307" s="30">
        <v>20400</v>
      </c>
      <c r="G307" s="59">
        <f>SUM(G302:G305)</f>
        <v>20400</v>
      </c>
      <c r="H307" s="73">
        <f t="shared" si="51"/>
        <v>10200</v>
      </c>
      <c r="I307" s="74">
        <f t="shared" si="52"/>
        <v>112200</v>
      </c>
    </row>
    <row r="308" spans="1:9" s="3" customFormat="1" x14ac:dyDescent="0.25">
      <c r="A308" s="32"/>
      <c r="B308" s="9" t="s">
        <v>461</v>
      </c>
      <c r="C308" s="32"/>
      <c r="D308" s="32"/>
      <c r="E308" s="40"/>
      <c r="F308" s="40"/>
      <c r="G308" s="61"/>
      <c r="H308" s="69"/>
      <c r="I308" s="40"/>
    </row>
    <row r="309" spans="1:9" x14ac:dyDescent="0.25">
      <c r="A309" s="42">
        <v>19</v>
      </c>
      <c r="B309" s="15" t="s">
        <v>402</v>
      </c>
      <c r="C309" s="15"/>
      <c r="D309" s="15"/>
      <c r="E309" s="15"/>
      <c r="F309" s="15"/>
      <c r="G309" s="56"/>
      <c r="H309" s="66"/>
      <c r="I309" s="7"/>
    </row>
    <row r="310" spans="1:9" x14ac:dyDescent="0.25">
      <c r="A310" s="22" t="s">
        <v>388</v>
      </c>
      <c r="B310" s="17" t="s">
        <v>403</v>
      </c>
      <c r="C310" s="18" t="s">
        <v>25</v>
      </c>
      <c r="D310" s="19">
        <v>1</v>
      </c>
      <c r="E310" s="7">
        <v>0</v>
      </c>
      <c r="F310" s="7">
        <v>0</v>
      </c>
      <c r="G310" s="57">
        <f t="shared" ref="G310:G315" si="53">PRODUCT(D310:E310)</f>
        <v>0</v>
      </c>
      <c r="H310" s="66">
        <f t="shared" ref="H310:H318" si="54">G310/2</f>
        <v>0</v>
      </c>
      <c r="I310" s="68">
        <f t="shared" ref="I310:I318" si="55">G310*4+F310+H310</f>
        <v>0</v>
      </c>
    </row>
    <row r="311" spans="1:9" x14ac:dyDescent="0.25">
      <c r="A311" s="22" t="s">
        <v>389</v>
      </c>
      <c r="B311" s="17" t="s">
        <v>404</v>
      </c>
      <c r="C311" s="18" t="s">
        <v>25</v>
      </c>
      <c r="D311" s="19">
        <v>500</v>
      </c>
      <c r="E311" s="7">
        <v>120</v>
      </c>
      <c r="F311" s="7">
        <v>60000</v>
      </c>
      <c r="G311" s="57">
        <f t="shared" si="53"/>
        <v>60000</v>
      </c>
      <c r="H311" s="66">
        <f t="shared" si="54"/>
        <v>30000</v>
      </c>
      <c r="I311" s="68">
        <f t="shared" si="55"/>
        <v>330000</v>
      </c>
    </row>
    <row r="312" spans="1:9" x14ac:dyDescent="0.25">
      <c r="A312" s="22" t="s">
        <v>512</v>
      </c>
      <c r="B312" s="17" t="s">
        <v>405</v>
      </c>
      <c r="C312" s="18" t="s">
        <v>25</v>
      </c>
      <c r="D312" s="19">
        <v>1000</v>
      </c>
      <c r="E312" s="7">
        <v>120</v>
      </c>
      <c r="F312" s="7">
        <v>120000</v>
      </c>
      <c r="G312" s="57">
        <f t="shared" si="53"/>
        <v>120000</v>
      </c>
      <c r="H312" s="66">
        <f t="shared" si="54"/>
        <v>60000</v>
      </c>
      <c r="I312" s="68">
        <f t="shared" si="55"/>
        <v>660000</v>
      </c>
    </row>
    <row r="313" spans="1:9" x14ac:dyDescent="0.25">
      <c r="A313" s="22" t="s">
        <v>513</v>
      </c>
      <c r="B313" s="17" t="s">
        <v>406</v>
      </c>
      <c r="C313" s="18" t="s">
        <v>25</v>
      </c>
      <c r="D313" s="19">
        <v>1500</v>
      </c>
      <c r="E313" s="7">
        <v>0</v>
      </c>
      <c r="F313" s="7">
        <v>0</v>
      </c>
      <c r="G313" s="57">
        <f t="shared" si="53"/>
        <v>0</v>
      </c>
      <c r="H313" s="66">
        <f t="shared" si="54"/>
        <v>0</v>
      </c>
      <c r="I313" s="68">
        <f t="shared" si="55"/>
        <v>0</v>
      </c>
    </row>
    <row r="314" spans="1:9" x14ac:dyDescent="0.25">
      <c r="A314" s="22" t="s">
        <v>514</v>
      </c>
      <c r="B314" s="17" t="s">
        <v>407</v>
      </c>
      <c r="C314" s="18" t="s">
        <v>25</v>
      </c>
      <c r="D314" s="19">
        <v>1</v>
      </c>
      <c r="E314" s="7">
        <v>20000</v>
      </c>
      <c r="F314" s="7">
        <v>20000</v>
      </c>
      <c r="G314" s="57">
        <f t="shared" si="53"/>
        <v>20000</v>
      </c>
      <c r="H314" s="66">
        <f t="shared" si="54"/>
        <v>10000</v>
      </c>
      <c r="I314" s="68">
        <f t="shared" si="55"/>
        <v>110000</v>
      </c>
    </row>
    <row r="315" spans="1:9" x14ac:dyDescent="0.25">
      <c r="A315" s="22" t="s">
        <v>515</v>
      </c>
      <c r="B315" s="17" t="s">
        <v>408</v>
      </c>
      <c r="C315" s="18" t="s">
        <v>25</v>
      </c>
      <c r="D315" s="19">
        <v>1</v>
      </c>
      <c r="E315" s="7">
        <v>3000</v>
      </c>
      <c r="F315" s="7">
        <v>3000</v>
      </c>
      <c r="G315" s="57">
        <f t="shared" si="53"/>
        <v>3000</v>
      </c>
      <c r="H315" s="66">
        <f t="shared" si="54"/>
        <v>1500</v>
      </c>
      <c r="I315" s="68">
        <f t="shared" si="55"/>
        <v>16500</v>
      </c>
    </row>
    <row r="316" spans="1:9" x14ac:dyDescent="0.25">
      <c r="A316" s="22" t="s">
        <v>516</v>
      </c>
      <c r="B316" s="17" t="s">
        <v>34</v>
      </c>
      <c r="C316" s="18" t="s">
        <v>25</v>
      </c>
      <c r="D316" s="19">
        <v>1</v>
      </c>
      <c r="E316" s="7">
        <v>7000</v>
      </c>
      <c r="F316">
        <v>7000</v>
      </c>
      <c r="G316" s="57"/>
      <c r="H316" s="66">
        <f t="shared" si="54"/>
        <v>0</v>
      </c>
      <c r="I316" s="68">
        <f t="shared" si="55"/>
        <v>7000</v>
      </c>
    </row>
    <row r="317" spans="1:9" x14ac:dyDescent="0.25">
      <c r="A317" s="22" t="s">
        <v>517</v>
      </c>
      <c r="B317" s="17" t="s">
        <v>35</v>
      </c>
      <c r="C317" s="18" t="s">
        <v>25</v>
      </c>
      <c r="D317" s="19">
        <v>1</v>
      </c>
      <c r="E317" s="7">
        <v>0</v>
      </c>
      <c r="F317" s="7">
        <v>0</v>
      </c>
      <c r="G317" s="57">
        <f>PRODUCT(D317:E317)</f>
        <v>0</v>
      </c>
      <c r="H317" s="66">
        <f t="shared" si="54"/>
        <v>0</v>
      </c>
      <c r="I317" s="68">
        <f t="shared" si="55"/>
        <v>0</v>
      </c>
    </row>
    <row r="318" spans="1:9" s="3" customFormat="1" x14ac:dyDescent="0.25">
      <c r="A318" s="32"/>
      <c r="B318" s="28" t="s">
        <v>390</v>
      </c>
      <c r="C318" s="29"/>
      <c r="D318" s="29"/>
      <c r="E318" s="30"/>
      <c r="F318" s="31">
        <f>SUM(F310:F317)</f>
        <v>210000</v>
      </c>
      <c r="G318" s="59">
        <f>SUM(G310:G317)</f>
        <v>203000</v>
      </c>
      <c r="H318" s="73">
        <f t="shared" si="54"/>
        <v>101500</v>
      </c>
      <c r="I318" s="74">
        <f t="shared" si="55"/>
        <v>1123500</v>
      </c>
    </row>
    <row r="319" spans="1:9" s="3" customFormat="1" x14ac:dyDescent="0.25">
      <c r="A319" s="32"/>
      <c r="B319" s="9" t="s">
        <v>462</v>
      </c>
      <c r="C319" s="32"/>
      <c r="D319" s="32"/>
      <c r="E319" s="40"/>
      <c r="F319" s="40"/>
      <c r="G319" s="61"/>
      <c r="H319" s="69"/>
      <c r="I319" s="40"/>
    </row>
    <row r="320" spans="1:9" x14ac:dyDescent="0.25">
      <c r="A320" s="42">
        <v>20</v>
      </c>
      <c r="B320" s="15" t="s">
        <v>409</v>
      </c>
      <c r="C320" s="15"/>
      <c r="D320" s="15"/>
      <c r="E320" s="15"/>
      <c r="F320" s="15"/>
      <c r="G320" s="56"/>
      <c r="H320" s="66"/>
      <c r="I320" s="7"/>
    </row>
    <row r="321" spans="1:9" x14ac:dyDescent="0.25">
      <c r="A321" s="22" t="s">
        <v>392</v>
      </c>
      <c r="B321" s="43" t="s">
        <v>410</v>
      </c>
      <c r="C321" s="18" t="s">
        <v>411</v>
      </c>
      <c r="D321" s="36">
        <v>6</v>
      </c>
      <c r="E321" s="7">
        <v>460</v>
      </c>
      <c r="F321" s="7">
        <v>2760</v>
      </c>
      <c r="G321" s="57">
        <f t="shared" ref="G321:G330" si="56">PRODUCT(D321:E321)</f>
        <v>2760</v>
      </c>
      <c r="H321" s="66">
        <f t="shared" ref="H321:H331" si="57">G321/2</f>
        <v>1380</v>
      </c>
      <c r="I321" s="68">
        <f t="shared" ref="I321:I331" si="58">G321*4+F321+H321</f>
        <v>15180</v>
      </c>
    </row>
    <row r="322" spans="1:9" x14ac:dyDescent="0.25">
      <c r="A322" s="22" t="s">
        <v>394</v>
      </c>
      <c r="B322" s="21" t="s">
        <v>412</v>
      </c>
      <c r="C322" s="18" t="s">
        <v>413</v>
      </c>
      <c r="D322" s="36">
        <v>200</v>
      </c>
      <c r="E322" s="7">
        <v>4</v>
      </c>
      <c r="F322" s="7">
        <v>800</v>
      </c>
      <c r="G322" s="57">
        <f t="shared" si="56"/>
        <v>800</v>
      </c>
      <c r="H322" s="66">
        <f t="shared" si="57"/>
        <v>400</v>
      </c>
      <c r="I322" s="68">
        <f t="shared" si="58"/>
        <v>4400</v>
      </c>
    </row>
    <row r="323" spans="1:9" ht="25.5" x14ac:dyDescent="0.25">
      <c r="A323" s="22" t="s">
        <v>441</v>
      </c>
      <c r="B323" s="21" t="s">
        <v>414</v>
      </c>
      <c r="C323" s="18" t="s">
        <v>413</v>
      </c>
      <c r="D323" s="36">
        <v>600</v>
      </c>
      <c r="E323" s="7">
        <v>60</v>
      </c>
      <c r="F323" s="7">
        <v>36000</v>
      </c>
      <c r="G323" s="57">
        <f t="shared" si="56"/>
        <v>36000</v>
      </c>
      <c r="H323" s="66">
        <f t="shared" si="57"/>
        <v>18000</v>
      </c>
      <c r="I323" s="68">
        <f t="shared" si="58"/>
        <v>198000</v>
      </c>
    </row>
    <row r="324" spans="1:9" x14ac:dyDescent="0.25">
      <c r="A324" s="22" t="s">
        <v>442</v>
      </c>
      <c r="B324" s="21" t="s">
        <v>415</v>
      </c>
      <c r="C324" s="18" t="s">
        <v>413</v>
      </c>
      <c r="D324" s="36">
        <v>400</v>
      </c>
      <c r="E324" s="7">
        <v>65</v>
      </c>
      <c r="F324" s="7">
        <v>26000</v>
      </c>
      <c r="G324" s="57">
        <f t="shared" si="56"/>
        <v>26000</v>
      </c>
      <c r="H324" s="66">
        <f t="shared" si="57"/>
        <v>13000</v>
      </c>
      <c r="I324" s="68">
        <f t="shared" si="58"/>
        <v>143000</v>
      </c>
    </row>
    <row r="325" spans="1:9" x14ac:dyDescent="0.25">
      <c r="A325" s="22" t="s">
        <v>518</v>
      </c>
      <c r="B325" s="21" t="s">
        <v>416</v>
      </c>
      <c r="C325" s="18" t="s">
        <v>411</v>
      </c>
      <c r="D325" s="36">
        <v>13</v>
      </c>
      <c r="E325" s="7">
        <v>180</v>
      </c>
      <c r="F325" s="7">
        <v>2340</v>
      </c>
      <c r="G325" s="57">
        <f t="shared" si="56"/>
        <v>2340</v>
      </c>
      <c r="H325" s="66">
        <f t="shared" si="57"/>
        <v>1170</v>
      </c>
      <c r="I325" s="68">
        <f t="shared" si="58"/>
        <v>12870</v>
      </c>
    </row>
    <row r="326" spans="1:9" x14ac:dyDescent="0.25">
      <c r="A326" s="22" t="s">
        <v>519</v>
      </c>
      <c r="B326" s="21" t="s">
        <v>417</v>
      </c>
      <c r="C326" s="18" t="s">
        <v>25</v>
      </c>
      <c r="D326" s="36">
        <v>1</v>
      </c>
      <c r="E326" s="7">
        <v>0</v>
      </c>
      <c r="F326" s="7">
        <v>0</v>
      </c>
      <c r="G326" s="57">
        <f t="shared" si="56"/>
        <v>0</v>
      </c>
      <c r="H326" s="66">
        <f t="shared" si="57"/>
        <v>0</v>
      </c>
      <c r="I326" s="68">
        <f t="shared" si="58"/>
        <v>0</v>
      </c>
    </row>
    <row r="327" spans="1:9" x14ac:dyDescent="0.25">
      <c r="A327" s="22" t="s">
        <v>520</v>
      </c>
      <c r="B327" s="21" t="s">
        <v>418</v>
      </c>
      <c r="C327" s="18" t="s">
        <v>25</v>
      </c>
      <c r="D327" s="36">
        <v>1</v>
      </c>
      <c r="E327" s="7">
        <v>2500</v>
      </c>
      <c r="F327" s="7">
        <v>2500</v>
      </c>
      <c r="G327" s="57">
        <f t="shared" si="56"/>
        <v>2500</v>
      </c>
      <c r="H327" s="66">
        <f t="shared" si="57"/>
        <v>1250</v>
      </c>
      <c r="I327" s="68">
        <f t="shared" si="58"/>
        <v>13750</v>
      </c>
    </row>
    <row r="328" spans="1:9" x14ac:dyDescent="0.25">
      <c r="A328" s="22" t="s">
        <v>521</v>
      </c>
      <c r="B328" s="21" t="s">
        <v>419</v>
      </c>
      <c r="C328" s="18" t="s">
        <v>25</v>
      </c>
      <c r="D328" s="36">
        <v>1</v>
      </c>
      <c r="E328" s="7">
        <v>1500</v>
      </c>
      <c r="F328" s="7">
        <v>1500</v>
      </c>
      <c r="G328" s="57">
        <f t="shared" si="56"/>
        <v>1500</v>
      </c>
      <c r="H328" s="66">
        <f t="shared" si="57"/>
        <v>750</v>
      </c>
      <c r="I328" s="68">
        <f t="shared" si="58"/>
        <v>8250</v>
      </c>
    </row>
    <row r="329" spans="1:9" x14ac:dyDescent="0.25">
      <c r="A329" s="22" t="s">
        <v>522</v>
      </c>
      <c r="B329" s="43" t="s">
        <v>34</v>
      </c>
      <c r="C329" s="18" t="s">
        <v>25</v>
      </c>
      <c r="D329" s="76">
        <v>0</v>
      </c>
      <c r="E329" s="7">
        <v>0</v>
      </c>
      <c r="F329" s="7">
        <v>0</v>
      </c>
      <c r="G329" s="57">
        <f t="shared" si="56"/>
        <v>0</v>
      </c>
      <c r="H329" s="66">
        <f t="shared" si="57"/>
        <v>0</v>
      </c>
      <c r="I329" s="68">
        <f t="shared" si="58"/>
        <v>0</v>
      </c>
    </row>
    <row r="330" spans="1:9" x14ac:dyDescent="0.25">
      <c r="A330" s="22" t="s">
        <v>523</v>
      </c>
      <c r="B330" s="21" t="s">
        <v>35</v>
      </c>
      <c r="C330" s="18" t="s">
        <v>25</v>
      </c>
      <c r="D330" s="36">
        <v>1</v>
      </c>
      <c r="E330" s="7">
        <v>0</v>
      </c>
      <c r="F330" s="7">
        <v>0</v>
      </c>
      <c r="G330" s="57">
        <f t="shared" si="56"/>
        <v>0</v>
      </c>
      <c r="H330" s="66">
        <f t="shared" si="57"/>
        <v>0</v>
      </c>
      <c r="I330" s="68">
        <f t="shared" si="58"/>
        <v>0</v>
      </c>
    </row>
    <row r="331" spans="1:9" s="3" customFormat="1" x14ac:dyDescent="0.25">
      <c r="A331" s="32"/>
      <c r="B331" s="28" t="s">
        <v>396</v>
      </c>
      <c r="C331" s="29"/>
      <c r="D331" s="29"/>
      <c r="E331" s="30"/>
      <c r="F331" s="30">
        <v>71900</v>
      </c>
      <c r="G331" s="59">
        <f>SUM(G321:G330)</f>
        <v>71900</v>
      </c>
      <c r="H331" s="73">
        <f t="shared" si="57"/>
        <v>35950</v>
      </c>
      <c r="I331" s="74">
        <f t="shared" si="58"/>
        <v>395450</v>
      </c>
    </row>
    <row r="332" spans="1:9" x14ac:dyDescent="0.25">
      <c r="A332" s="32"/>
      <c r="B332" s="9" t="s">
        <v>524</v>
      </c>
      <c r="C332" s="32"/>
      <c r="D332" s="32"/>
      <c r="E332" s="7"/>
      <c r="F332" s="7"/>
      <c r="G332" s="60"/>
      <c r="H332" s="66"/>
      <c r="I332" s="7"/>
    </row>
    <row r="333" spans="1:9" x14ac:dyDescent="0.25">
      <c r="A333" s="42">
        <v>21</v>
      </c>
      <c r="B333" s="15" t="s">
        <v>528</v>
      </c>
      <c r="C333" s="44"/>
      <c r="D333" s="45"/>
      <c r="E333" s="46"/>
      <c r="F333" s="46"/>
      <c r="G333" s="63"/>
      <c r="H333" s="66"/>
      <c r="I333" s="7"/>
    </row>
    <row r="334" spans="1:9" x14ac:dyDescent="0.25">
      <c r="A334" s="16" t="s">
        <v>534</v>
      </c>
      <c r="B334" s="17" t="s">
        <v>529</v>
      </c>
      <c r="C334" s="18" t="s">
        <v>25</v>
      </c>
      <c r="D334" s="19">
        <v>70000</v>
      </c>
      <c r="E334" s="7">
        <v>0.4</v>
      </c>
      <c r="F334" s="7">
        <v>28000</v>
      </c>
      <c r="G334" s="57">
        <f>PRODUCT(D334:E334)</f>
        <v>28000</v>
      </c>
      <c r="H334" s="66">
        <f t="shared" ref="H334:H340" si="59">G334/2</f>
        <v>14000</v>
      </c>
      <c r="I334" s="68">
        <f t="shared" ref="I334:I340" si="60">G334*4+F334+H334</f>
        <v>154000</v>
      </c>
    </row>
    <row r="335" spans="1:9" x14ac:dyDescent="0.25">
      <c r="A335" s="16" t="s">
        <v>535</v>
      </c>
      <c r="B335" s="17" t="s">
        <v>530</v>
      </c>
      <c r="C335" s="18" t="s">
        <v>25</v>
      </c>
      <c r="D335" s="19">
        <v>45</v>
      </c>
      <c r="E335" s="7">
        <v>600</v>
      </c>
      <c r="F335" s="7">
        <v>27000</v>
      </c>
      <c r="G335" s="57">
        <f>PRODUCT(D335:E335)</f>
        <v>27000</v>
      </c>
      <c r="H335" s="66">
        <f t="shared" si="59"/>
        <v>13500</v>
      </c>
      <c r="I335" s="68">
        <f t="shared" si="60"/>
        <v>148500</v>
      </c>
    </row>
    <row r="336" spans="1:9" ht="38.25" x14ac:dyDescent="0.25">
      <c r="A336" s="16" t="s">
        <v>536</v>
      </c>
      <c r="B336" s="17" t="s">
        <v>531</v>
      </c>
      <c r="C336" s="18" t="s">
        <v>25</v>
      </c>
      <c r="D336" s="19">
        <v>2</v>
      </c>
      <c r="E336" s="7">
        <v>0</v>
      </c>
      <c r="F336" s="7">
        <v>0</v>
      </c>
      <c r="G336" s="57">
        <v>0</v>
      </c>
      <c r="H336" s="66">
        <f t="shared" si="59"/>
        <v>0</v>
      </c>
      <c r="I336" s="68">
        <f t="shared" si="60"/>
        <v>0</v>
      </c>
    </row>
    <row r="337" spans="1:9" x14ac:dyDescent="0.25">
      <c r="A337" s="16" t="s">
        <v>537</v>
      </c>
      <c r="B337" s="17" t="s">
        <v>532</v>
      </c>
      <c r="C337" s="18" t="s">
        <v>25</v>
      </c>
      <c r="D337" s="19">
        <v>2</v>
      </c>
      <c r="E337" s="7">
        <v>12000</v>
      </c>
      <c r="F337" s="7">
        <v>24000</v>
      </c>
      <c r="G337" s="57">
        <f>PRODUCT(D337:E337)</f>
        <v>24000</v>
      </c>
      <c r="H337" s="66">
        <f t="shared" si="59"/>
        <v>12000</v>
      </c>
      <c r="I337" s="68">
        <f t="shared" si="60"/>
        <v>132000</v>
      </c>
    </row>
    <row r="338" spans="1:9" x14ac:dyDescent="0.25">
      <c r="A338" s="16" t="s">
        <v>538</v>
      </c>
      <c r="B338" s="17" t="s">
        <v>533</v>
      </c>
      <c r="C338" s="18" t="s">
        <v>25</v>
      </c>
      <c r="D338" s="19">
        <v>2</v>
      </c>
      <c r="E338" s="7">
        <v>5000</v>
      </c>
      <c r="F338" s="7">
        <v>10000</v>
      </c>
      <c r="G338" s="57">
        <f>PRODUCT(D338:E338)</f>
        <v>10000</v>
      </c>
      <c r="H338" s="66">
        <f t="shared" si="59"/>
        <v>5000</v>
      </c>
      <c r="I338" s="68">
        <f t="shared" si="60"/>
        <v>55000</v>
      </c>
    </row>
    <row r="339" spans="1:9" x14ac:dyDescent="0.25">
      <c r="A339" s="16" t="s">
        <v>589</v>
      </c>
      <c r="B339" s="17" t="s">
        <v>588</v>
      </c>
      <c r="C339" s="18" t="s">
        <v>25</v>
      </c>
      <c r="D339" s="19">
        <v>2</v>
      </c>
      <c r="E339" s="7">
        <v>0</v>
      </c>
      <c r="F339" s="7">
        <v>0</v>
      </c>
      <c r="G339" s="57">
        <v>0</v>
      </c>
      <c r="H339" s="66">
        <f t="shared" si="59"/>
        <v>0</v>
      </c>
      <c r="I339" s="68">
        <f t="shared" si="60"/>
        <v>0</v>
      </c>
    </row>
    <row r="340" spans="1:9" x14ac:dyDescent="0.25">
      <c r="A340" s="32"/>
      <c r="B340" s="28" t="s">
        <v>525</v>
      </c>
      <c r="C340" s="29"/>
      <c r="D340" s="29"/>
      <c r="E340" s="30"/>
      <c r="F340" s="30">
        <v>89000</v>
      </c>
      <c r="G340" s="59">
        <f>SUM(G334:G339)</f>
        <v>89000</v>
      </c>
      <c r="H340" s="73">
        <f t="shared" si="59"/>
        <v>44500</v>
      </c>
      <c r="I340" s="74">
        <f t="shared" si="60"/>
        <v>489500</v>
      </c>
    </row>
    <row r="341" spans="1:9" x14ac:dyDescent="0.25">
      <c r="A341" s="32"/>
      <c r="B341" s="9" t="s">
        <v>526</v>
      </c>
      <c r="C341" s="32"/>
      <c r="D341" s="32"/>
      <c r="E341" s="7"/>
      <c r="F341" s="7"/>
      <c r="G341" s="60"/>
      <c r="H341" s="66"/>
      <c r="I341" s="7"/>
    </row>
    <row r="342" spans="1:9" ht="25.5" x14ac:dyDescent="0.25">
      <c r="A342" s="42">
        <v>22</v>
      </c>
      <c r="B342" s="15" t="s">
        <v>424</v>
      </c>
      <c r="C342" s="44"/>
      <c r="D342" s="45"/>
      <c r="E342" s="46"/>
      <c r="F342" s="46"/>
      <c r="G342" s="63"/>
      <c r="H342" s="66"/>
      <c r="I342" s="7"/>
    </row>
    <row r="343" spans="1:9" x14ac:dyDescent="0.25">
      <c r="A343" s="16" t="s">
        <v>539</v>
      </c>
      <c r="B343" s="17" t="s">
        <v>425</v>
      </c>
      <c r="C343" s="18" t="s">
        <v>25</v>
      </c>
      <c r="D343" s="19">
        <v>15</v>
      </c>
      <c r="E343" s="7">
        <v>21</v>
      </c>
      <c r="F343" s="7">
        <v>315</v>
      </c>
      <c r="G343" s="55">
        <f>PRODUCT(D343:E343)</f>
        <v>315</v>
      </c>
      <c r="H343" s="66">
        <f t="shared" ref="H343:H347" si="61">G343/2</f>
        <v>157.5</v>
      </c>
      <c r="I343" s="68">
        <f t="shared" ref="I343:I347" si="62">G343*4+F343+H343</f>
        <v>1732.5</v>
      </c>
    </row>
    <row r="344" spans="1:9" ht="25.5" x14ac:dyDescent="0.25">
      <c r="A344" s="16" t="s">
        <v>540</v>
      </c>
      <c r="B344" s="17" t="s">
        <v>426</v>
      </c>
      <c r="C344" s="18" t="s">
        <v>25</v>
      </c>
      <c r="D344" s="19">
        <v>15</v>
      </c>
      <c r="E344" s="7">
        <v>90</v>
      </c>
      <c r="F344" s="7">
        <v>1350</v>
      </c>
      <c r="G344" s="55">
        <f>PRODUCT(D344:E344)</f>
        <v>1350</v>
      </c>
      <c r="H344" s="66">
        <f t="shared" si="61"/>
        <v>675</v>
      </c>
      <c r="I344" s="68">
        <f t="shared" si="62"/>
        <v>7425</v>
      </c>
    </row>
    <row r="345" spans="1:9" x14ac:dyDescent="0.25">
      <c r="A345" s="16" t="s">
        <v>541</v>
      </c>
      <c r="B345" s="17" t="s">
        <v>427</v>
      </c>
      <c r="C345" s="18" t="s">
        <v>25</v>
      </c>
      <c r="D345" s="19">
        <v>1</v>
      </c>
      <c r="E345" s="7">
        <v>0</v>
      </c>
      <c r="F345" s="7">
        <v>0</v>
      </c>
      <c r="G345" s="55">
        <v>0</v>
      </c>
      <c r="H345" s="66">
        <f t="shared" si="61"/>
        <v>0</v>
      </c>
      <c r="I345" s="68">
        <f t="shared" si="62"/>
        <v>0</v>
      </c>
    </row>
    <row r="346" spans="1:9" x14ac:dyDescent="0.25">
      <c r="A346" s="16" t="s">
        <v>542</v>
      </c>
      <c r="B346" s="17" t="s">
        <v>422</v>
      </c>
      <c r="C346" s="18" t="s">
        <v>25</v>
      </c>
      <c r="D346" s="19">
        <v>1</v>
      </c>
      <c r="E346" s="7">
        <v>6000</v>
      </c>
      <c r="F346" s="7">
        <v>6000</v>
      </c>
      <c r="G346" s="55">
        <f>PRODUCT(D346:E346)</f>
        <v>6000</v>
      </c>
      <c r="H346" s="66">
        <f t="shared" si="61"/>
        <v>3000</v>
      </c>
      <c r="I346" s="68">
        <f t="shared" si="62"/>
        <v>33000</v>
      </c>
    </row>
    <row r="347" spans="1:9" x14ac:dyDescent="0.25">
      <c r="A347" s="32"/>
      <c r="B347" s="28" t="s">
        <v>527</v>
      </c>
      <c r="C347" s="29"/>
      <c r="D347" s="29"/>
      <c r="E347" s="30"/>
      <c r="F347" s="30">
        <v>7665</v>
      </c>
      <c r="G347" s="64">
        <f>SUM(G343:G346)</f>
        <v>7665</v>
      </c>
      <c r="H347" s="73">
        <f t="shared" si="61"/>
        <v>3832.5</v>
      </c>
      <c r="I347" s="74">
        <f t="shared" si="62"/>
        <v>42157.5</v>
      </c>
    </row>
    <row r="348" spans="1:9" x14ac:dyDescent="0.25">
      <c r="A348" s="32"/>
      <c r="B348" s="9" t="s">
        <v>591</v>
      </c>
      <c r="C348" s="32"/>
      <c r="D348" s="32"/>
      <c r="E348" s="7"/>
      <c r="F348" s="7"/>
      <c r="G348" s="60"/>
      <c r="H348" s="66"/>
      <c r="I348" s="7"/>
    </row>
    <row r="349" spans="1:9" x14ac:dyDescent="0.25">
      <c r="A349" s="42">
        <v>23</v>
      </c>
      <c r="B349" s="15" t="s">
        <v>592</v>
      </c>
      <c r="C349" s="44"/>
      <c r="D349" s="45"/>
      <c r="E349" s="46"/>
      <c r="F349" s="46"/>
      <c r="G349" s="63"/>
      <c r="H349" s="66"/>
      <c r="I349" s="7"/>
    </row>
    <row r="350" spans="1:9" x14ac:dyDescent="0.25">
      <c r="A350" s="22" t="s">
        <v>602</v>
      </c>
      <c r="B350" s="17" t="s">
        <v>403</v>
      </c>
      <c r="C350" s="18" t="s">
        <v>25</v>
      </c>
      <c r="D350" s="19">
        <v>1</v>
      </c>
      <c r="E350" s="82"/>
      <c r="F350" s="7">
        <v>0</v>
      </c>
      <c r="G350" s="55">
        <v>0</v>
      </c>
      <c r="H350" s="66">
        <f t="shared" ref="H350:H362" si="63">G350/2</f>
        <v>0</v>
      </c>
      <c r="I350" s="68">
        <f t="shared" ref="I350:I360" si="64">G350*4+F350+H350</f>
        <v>0</v>
      </c>
    </row>
    <row r="351" spans="1:9" x14ac:dyDescent="0.25">
      <c r="A351" s="22" t="s">
        <v>603</v>
      </c>
      <c r="B351" s="21" t="s">
        <v>593</v>
      </c>
      <c r="C351" s="18" t="s">
        <v>25</v>
      </c>
      <c r="D351" s="19">
        <v>1</v>
      </c>
      <c r="E351" s="82"/>
      <c r="F351" s="7">
        <v>0</v>
      </c>
      <c r="G351" s="55">
        <v>0</v>
      </c>
      <c r="H351" s="66">
        <f t="shared" si="63"/>
        <v>0</v>
      </c>
      <c r="I351" s="68">
        <f t="shared" si="64"/>
        <v>0</v>
      </c>
    </row>
    <row r="352" spans="1:9" x14ac:dyDescent="0.25">
      <c r="A352" s="22" t="s">
        <v>604</v>
      </c>
      <c r="B352" s="17" t="s">
        <v>594</v>
      </c>
      <c r="C352" s="18" t="s">
        <v>25</v>
      </c>
      <c r="D352" s="19">
        <v>1</v>
      </c>
      <c r="E352" s="82"/>
      <c r="F352" s="7">
        <v>0</v>
      </c>
      <c r="G352" s="55">
        <v>0</v>
      </c>
      <c r="H352" s="66">
        <f t="shared" si="63"/>
        <v>0</v>
      </c>
      <c r="I352" s="68">
        <f t="shared" si="64"/>
        <v>0</v>
      </c>
    </row>
    <row r="353" spans="1:9" x14ac:dyDescent="0.25">
      <c r="A353" s="22" t="s">
        <v>605</v>
      </c>
      <c r="B353" s="17" t="s">
        <v>595</v>
      </c>
      <c r="C353" s="18" t="s">
        <v>352</v>
      </c>
      <c r="D353" s="19">
        <v>200</v>
      </c>
      <c r="E353" s="7">
        <v>80</v>
      </c>
      <c r="F353" s="7">
        <v>16000</v>
      </c>
      <c r="G353" s="55">
        <v>16000</v>
      </c>
      <c r="H353" s="66">
        <f t="shared" si="63"/>
        <v>8000</v>
      </c>
      <c r="I353" s="68">
        <f t="shared" si="64"/>
        <v>88000</v>
      </c>
    </row>
    <row r="354" spans="1:9" x14ac:dyDescent="0.25">
      <c r="A354" s="22" t="s">
        <v>606</v>
      </c>
      <c r="B354" s="48" t="s">
        <v>596</v>
      </c>
      <c r="C354" s="18" t="s">
        <v>352</v>
      </c>
      <c r="D354" s="19">
        <v>200</v>
      </c>
      <c r="E354" s="7">
        <v>80</v>
      </c>
      <c r="F354" s="7">
        <v>16000</v>
      </c>
      <c r="G354" s="55">
        <v>16000</v>
      </c>
      <c r="H354" s="66">
        <f t="shared" si="63"/>
        <v>8000</v>
      </c>
      <c r="I354" s="68">
        <f t="shared" si="64"/>
        <v>88000</v>
      </c>
    </row>
    <row r="355" spans="1:9" x14ac:dyDescent="0.25">
      <c r="A355" s="22" t="s">
        <v>607</v>
      </c>
      <c r="B355" s="48" t="s">
        <v>597</v>
      </c>
      <c r="C355" s="18" t="s">
        <v>352</v>
      </c>
      <c r="D355" s="19">
        <v>200</v>
      </c>
      <c r="E355" s="7">
        <v>170</v>
      </c>
      <c r="F355" s="7">
        <v>34000</v>
      </c>
      <c r="G355" s="55">
        <v>34000</v>
      </c>
      <c r="H355" s="66">
        <f t="shared" si="63"/>
        <v>17000</v>
      </c>
      <c r="I355" s="68">
        <f t="shared" si="64"/>
        <v>187000</v>
      </c>
    </row>
    <row r="356" spans="1:9" x14ac:dyDescent="0.25">
      <c r="A356" s="22" t="s">
        <v>608</v>
      </c>
      <c r="B356" s="48" t="s">
        <v>598</v>
      </c>
      <c r="C356" s="18" t="s">
        <v>352</v>
      </c>
      <c r="D356" s="19">
        <v>200</v>
      </c>
      <c r="E356" s="7">
        <v>249</v>
      </c>
      <c r="F356" s="7">
        <v>49800</v>
      </c>
      <c r="G356" s="55">
        <v>49800</v>
      </c>
      <c r="H356" s="66">
        <f t="shared" si="63"/>
        <v>24900</v>
      </c>
      <c r="I356" s="68">
        <f t="shared" si="64"/>
        <v>273900</v>
      </c>
    </row>
    <row r="357" spans="1:9" x14ac:dyDescent="0.25">
      <c r="A357" s="22" t="s">
        <v>609</v>
      </c>
      <c r="B357" s="48" t="s">
        <v>599</v>
      </c>
      <c r="C357" s="18" t="s">
        <v>352</v>
      </c>
      <c r="D357" s="19">
        <v>200</v>
      </c>
      <c r="E357" s="7">
        <v>249</v>
      </c>
      <c r="F357" s="7">
        <v>49800</v>
      </c>
      <c r="G357" s="55">
        <v>49800</v>
      </c>
      <c r="H357" s="66">
        <f t="shared" si="63"/>
        <v>24900</v>
      </c>
      <c r="I357" s="68">
        <f t="shared" si="64"/>
        <v>273900</v>
      </c>
    </row>
    <row r="358" spans="1:9" x14ac:dyDescent="0.25">
      <c r="A358" s="22" t="s">
        <v>610</v>
      </c>
      <c r="B358" s="48" t="s">
        <v>600</v>
      </c>
      <c r="C358" s="18" t="s">
        <v>352</v>
      </c>
      <c r="D358" s="19">
        <v>200</v>
      </c>
      <c r="E358" s="7">
        <v>80</v>
      </c>
      <c r="F358" s="7">
        <v>16000</v>
      </c>
      <c r="G358" s="55">
        <v>16000</v>
      </c>
      <c r="H358" s="66">
        <f t="shared" si="63"/>
        <v>8000</v>
      </c>
      <c r="I358" s="68">
        <f t="shared" si="64"/>
        <v>88000</v>
      </c>
    </row>
    <row r="359" spans="1:9" x14ac:dyDescent="0.25">
      <c r="A359" s="22" t="s">
        <v>611</v>
      </c>
      <c r="B359" s="21" t="s">
        <v>601</v>
      </c>
      <c r="C359" s="18" t="s">
        <v>25</v>
      </c>
      <c r="D359" s="19">
        <v>1</v>
      </c>
      <c r="E359" s="7">
        <v>15000</v>
      </c>
      <c r="F359" s="7">
        <v>15000</v>
      </c>
      <c r="G359" s="55">
        <f>PRODUCT(D359:E359)</f>
        <v>15000</v>
      </c>
      <c r="H359" s="66">
        <f t="shared" si="63"/>
        <v>7500</v>
      </c>
      <c r="I359" s="68">
        <f t="shared" si="64"/>
        <v>82500</v>
      </c>
    </row>
    <row r="360" spans="1:9" x14ac:dyDescent="0.25">
      <c r="A360" s="32"/>
      <c r="B360" s="28" t="s">
        <v>612</v>
      </c>
      <c r="C360" s="29"/>
      <c r="D360" s="29"/>
      <c r="E360" s="30"/>
      <c r="F360" s="30">
        <v>196600</v>
      </c>
      <c r="G360" s="64">
        <f>SUM(G350:G359)</f>
        <v>196600</v>
      </c>
      <c r="H360" s="73">
        <f t="shared" si="63"/>
        <v>98300</v>
      </c>
      <c r="I360" s="74">
        <f t="shared" si="64"/>
        <v>1081300</v>
      </c>
    </row>
    <row r="361" spans="1:9" x14ac:dyDescent="0.25">
      <c r="B361" s="7"/>
      <c r="C361" s="7"/>
      <c r="D361" s="7"/>
      <c r="E361" s="7"/>
      <c r="F361" s="7"/>
      <c r="G361" s="55"/>
      <c r="H361" s="66"/>
      <c r="I361" s="7"/>
    </row>
    <row r="362" spans="1:9" ht="18.75" x14ac:dyDescent="0.3">
      <c r="B362" s="50" t="s">
        <v>613</v>
      </c>
      <c r="C362" s="12"/>
      <c r="D362" s="12"/>
      <c r="E362" s="12"/>
      <c r="F362" s="51">
        <f>F35+F49+F66+F78+F106+F121+F142+F160+F172+F188+F204+F218+F234+F249+F280+F293+F299+F307+F318+F331+F340+F347+F360</f>
        <v>5004865</v>
      </c>
      <c r="G362" s="65">
        <f>G35+G49+G66+G78+G106+G121+G142+G160+G172+G188+G204+G218+G234+G249+G280+G293+G299+G307+G318+G331+G340+G347+G360</f>
        <v>4759865</v>
      </c>
      <c r="H362" s="73">
        <f t="shared" si="63"/>
        <v>2379932.5</v>
      </c>
      <c r="I362" s="51">
        <f>I35+I49+I66+I78+I106+I121+I142+I160+I172+I188+I204+I218+I234+I249+I280+I293+I299+I307+I318+I331+I340+I347+I360</f>
        <v>26424257.5</v>
      </c>
    </row>
    <row r="365" spans="1:9" ht="15.75" x14ac:dyDescent="0.25">
      <c r="C365" s="70" t="s">
        <v>614</v>
      </c>
      <c r="D365" s="70"/>
      <c r="E365" s="70"/>
      <c r="F365" s="70"/>
      <c r="G365" s="71">
        <f>G362*4</f>
        <v>19039460</v>
      </c>
    </row>
    <row r="366" spans="1:9" ht="15.75" x14ac:dyDescent="0.25">
      <c r="C366" s="70" t="s">
        <v>615</v>
      </c>
      <c r="D366" s="70"/>
      <c r="E366" s="70"/>
      <c r="F366" s="70"/>
      <c r="G366" s="71">
        <v>5004865</v>
      </c>
    </row>
    <row r="367" spans="1:9" ht="15.75" x14ac:dyDescent="0.25">
      <c r="C367" s="70" t="s">
        <v>620</v>
      </c>
      <c r="D367" s="70"/>
      <c r="E367" s="70"/>
      <c r="F367" s="70"/>
      <c r="G367" s="72">
        <f>H362</f>
        <v>2379932.5</v>
      </c>
    </row>
    <row r="368" spans="1:9" ht="15.75" x14ac:dyDescent="0.25">
      <c r="C368" s="70" t="s">
        <v>621</v>
      </c>
      <c r="D368" s="70"/>
      <c r="E368" s="70"/>
      <c r="F368" s="70"/>
      <c r="G368" s="72">
        <f>SUM(G365:G367)</f>
        <v>26424257.5</v>
      </c>
    </row>
  </sheetData>
  <mergeCells count="1">
    <mergeCell ref="B1:G1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Foglio2!Area_stampa</vt:lpstr>
      <vt:lpstr>Foglio1!Titoli_stampa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TESI</dc:creator>
  <cp:lastModifiedBy>Anna Curcio</cp:lastModifiedBy>
  <cp:lastPrinted>2020-02-14T13:52:34Z</cp:lastPrinted>
  <dcterms:created xsi:type="dcterms:W3CDTF">2018-03-14T11:05:14Z</dcterms:created>
  <dcterms:modified xsi:type="dcterms:W3CDTF">2020-02-25T10:15:47Z</dcterms:modified>
</cp:coreProperties>
</file>